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314579\Desktop\開示書類一時保存\20250515\"/>
    </mc:Choice>
  </mc:AlternateContent>
  <xr:revisionPtr revIDLastSave="0" documentId="13_ncr:1_{C21EA267-5D1A-4BDC-AB23-17D7F4C0FAC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2025.3(1)" sheetId="1" r:id="rId1"/>
    <sheet name="2025.3(2)" sheetId="3" r:id="rId2"/>
    <sheet name="2025.3(3)" sheetId="5" r:id="rId3"/>
  </sheets>
  <definedNames>
    <definedName name="_xlnm.Print_Area" localSheetId="0">'2025.3(1)'!$B$2:$I$45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26" i="3"/>
  <c r="H24" i="3"/>
  <c r="I41" i="3" l="1"/>
  <c r="I33" i="3"/>
  <c r="I20" i="3" l="1"/>
  <c r="I18" i="3"/>
  <c r="I37" i="3"/>
  <c r="I43" i="3"/>
  <c r="I39" i="3"/>
  <c r="I35" i="3"/>
  <c r="H37" i="3"/>
  <c r="H43" i="3"/>
  <c r="H41" i="3"/>
  <c r="H39" i="3"/>
  <c r="H35" i="3"/>
  <c r="H33" i="3"/>
  <c r="I26" i="3"/>
  <c r="I24" i="3"/>
  <c r="I22" i="3"/>
  <c r="I16" i="3"/>
  <c r="I14" i="3"/>
  <c r="H14" i="3"/>
  <c r="H16" i="3"/>
  <c r="H18" i="3"/>
  <c r="H20" i="3"/>
  <c r="I12" i="3" l="1"/>
  <c r="H12" i="3"/>
  <c r="I24" i="1" l="1"/>
  <c r="I22" i="1"/>
  <c r="I20" i="1"/>
  <c r="I18" i="1"/>
  <c r="H24" i="1"/>
  <c r="H22" i="1"/>
  <c r="H20" i="1"/>
  <c r="H18" i="1"/>
  <c r="I16" i="1" l="1"/>
  <c r="I28" i="1"/>
  <c r="I26" i="1"/>
  <c r="I14" i="1"/>
  <c r="I12" i="1"/>
  <c r="H30" i="1"/>
  <c r="H28" i="1"/>
  <c r="H26" i="1"/>
  <c r="H16" i="1"/>
  <c r="H14" i="1"/>
  <c r="H12" i="1"/>
</calcChain>
</file>

<file path=xl/sharedStrings.xml><?xml version="1.0" encoding="utf-8"?>
<sst xmlns="http://schemas.openxmlformats.org/spreadsheetml/2006/main" count="160" uniqueCount="95">
  <si>
    <t>売上高</t>
    <rPh sb="0" eb="3">
      <t>ウリアゲダカ</t>
    </rPh>
    <phoneticPr fontId="2"/>
  </si>
  <si>
    <t>Net Sales</t>
    <phoneticPr fontId="2"/>
  </si>
  <si>
    <t>国内</t>
    <rPh sb="0" eb="2">
      <t>コクナイ</t>
    </rPh>
    <phoneticPr fontId="2"/>
  </si>
  <si>
    <t>海外</t>
    <rPh sb="0" eb="2">
      <t>カイガイ</t>
    </rPh>
    <phoneticPr fontId="2"/>
  </si>
  <si>
    <t>Overseas Sales</t>
    <phoneticPr fontId="2"/>
  </si>
  <si>
    <t>営業利益</t>
    <rPh sb="0" eb="4">
      <t>エイギョウリエキ</t>
    </rPh>
    <phoneticPr fontId="2"/>
  </si>
  <si>
    <t>Japan Sales</t>
    <phoneticPr fontId="2"/>
  </si>
  <si>
    <t>経常利益</t>
    <rPh sb="0" eb="4">
      <t>ケイジョウリエキ</t>
    </rPh>
    <phoneticPr fontId="2"/>
  </si>
  <si>
    <t>当期純利益（※1）</t>
    <rPh sb="0" eb="2">
      <t>トウキ</t>
    </rPh>
    <rPh sb="2" eb="5">
      <t>ジュンリエキ</t>
    </rPh>
    <phoneticPr fontId="2"/>
  </si>
  <si>
    <t>EPS</t>
    <phoneticPr fontId="2"/>
  </si>
  <si>
    <t>ROE</t>
    <phoneticPr fontId="2"/>
  </si>
  <si>
    <t>円(Yen)</t>
    <rPh sb="0" eb="1">
      <t>エン</t>
    </rPh>
    <phoneticPr fontId="2"/>
  </si>
  <si>
    <t>1株当たり当期純利益</t>
    <rPh sb="1" eb="2">
      <t>カブ</t>
    </rPh>
    <rPh sb="2" eb="3">
      <t>ア</t>
    </rPh>
    <rPh sb="5" eb="7">
      <t>トウキ</t>
    </rPh>
    <rPh sb="7" eb="10">
      <t>ジュンリエキ</t>
    </rPh>
    <phoneticPr fontId="2"/>
  </si>
  <si>
    <t>自己資本利益率</t>
    <rPh sb="0" eb="4">
      <t>ジコシホン</t>
    </rPh>
    <rPh sb="4" eb="7">
      <t>リエキリツ</t>
    </rPh>
    <phoneticPr fontId="2"/>
  </si>
  <si>
    <t>Forecasts</t>
    <phoneticPr fontId="2"/>
  </si>
  <si>
    <t>FY2025.3</t>
    <phoneticPr fontId="2"/>
  </si>
  <si>
    <t>Kawai Musical Instruments Mfg. Co., Ltd.</t>
  </si>
  <si>
    <t>※1　親会社株主に帰属する当期純利益</t>
    <rPh sb="3" eb="6">
      <t>オヤガイシャ</t>
    </rPh>
    <rPh sb="6" eb="8">
      <t>カブヌシ</t>
    </rPh>
    <rPh sb="9" eb="11">
      <t>キゾク</t>
    </rPh>
    <rPh sb="13" eb="18">
      <t>トウキジュンリエキ</t>
    </rPh>
    <phoneticPr fontId="2"/>
  </si>
  <si>
    <t>上段：百万円　下段：増減率</t>
    <rPh sb="0" eb="2">
      <t>ジョウダン</t>
    </rPh>
    <rPh sb="3" eb="6">
      <t>ヒャクマンエン</t>
    </rPh>
    <rPh sb="7" eb="9">
      <t>ゲダン</t>
    </rPh>
    <rPh sb="10" eb="13">
      <t>ゾウゲンリツ</t>
    </rPh>
    <phoneticPr fontId="2"/>
  </si>
  <si>
    <t>Upper: Millions of yen,  Lower: Y/Y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</si>
  <si>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</si>
  <si>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</si>
  <si>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</si>
  <si>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</si>
  <si>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North America</t>
    <phoneticPr fontId="2"/>
  </si>
  <si>
    <t>Europe</t>
    <phoneticPr fontId="2"/>
  </si>
  <si>
    <t xml:space="preserve"> China</t>
    <phoneticPr fontId="2"/>
  </si>
  <si>
    <t>Other Areas</t>
    <phoneticPr fontId="2"/>
  </si>
  <si>
    <t>USドル　US$</t>
    <phoneticPr fontId="2"/>
  </si>
  <si>
    <t>ユーロ     EUR</t>
    <phoneticPr fontId="2"/>
  </si>
  <si>
    <t>人民元     CNY</t>
    <rPh sb="0" eb="3">
      <t>ジンミンゲン</t>
    </rPh>
    <phoneticPr fontId="2"/>
  </si>
  <si>
    <t>単位：円　Yen</t>
    <rPh sb="0" eb="2">
      <t>タンイ</t>
    </rPh>
    <rPh sb="3" eb="4">
      <t>エン</t>
    </rPh>
    <phoneticPr fontId="2"/>
  </si>
  <si>
    <t>事業別売上高</t>
    <rPh sb="0" eb="3">
      <t>ジギョウベツ</t>
    </rPh>
    <rPh sb="3" eb="6">
      <t>ウリアゲダカ</t>
    </rPh>
    <phoneticPr fontId="2"/>
  </si>
  <si>
    <t>Sales by Business Segment</t>
    <phoneticPr fontId="2"/>
  </si>
  <si>
    <t>楽器教育</t>
    <rPh sb="0" eb="4">
      <t>ガッキキョウイク</t>
    </rPh>
    <phoneticPr fontId="2"/>
  </si>
  <si>
    <t>素材加工</t>
    <rPh sb="0" eb="4">
      <t>ソザイカコウ</t>
    </rPh>
    <phoneticPr fontId="2"/>
  </si>
  <si>
    <t>事業別営業利益</t>
    <rPh sb="0" eb="3">
      <t>ジギョウベツ</t>
    </rPh>
    <rPh sb="3" eb="7">
      <t>エイギョウリエキ</t>
    </rPh>
    <phoneticPr fontId="2"/>
  </si>
  <si>
    <t>Material Processing Business</t>
    <phoneticPr fontId="2"/>
  </si>
  <si>
    <t>ピアノ</t>
    <phoneticPr fontId="2"/>
  </si>
  <si>
    <t>電子ピアノ</t>
    <rPh sb="0" eb="2">
      <t>デンシ</t>
    </rPh>
    <phoneticPr fontId="2"/>
  </si>
  <si>
    <t>国内売上</t>
    <rPh sb="0" eb="2">
      <t>コクナイ</t>
    </rPh>
    <rPh sb="2" eb="4">
      <t>ウリアゲ</t>
    </rPh>
    <phoneticPr fontId="2"/>
  </si>
  <si>
    <t>海外売上</t>
    <rPh sb="0" eb="4">
      <t>カイガイウリアゲ</t>
    </rPh>
    <phoneticPr fontId="2"/>
  </si>
  <si>
    <t>Piano</t>
    <phoneticPr fontId="2"/>
  </si>
  <si>
    <t>Digital Piano</t>
    <phoneticPr fontId="2"/>
  </si>
  <si>
    <t>（百万円）</t>
    <rPh sb="1" eb="4">
      <t>ヒャクマンエン</t>
    </rPh>
    <phoneticPr fontId="2"/>
  </si>
  <si>
    <t>（Millions of yen）</t>
    <phoneticPr fontId="2"/>
  </si>
  <si>
    <t>無形固定資産
Intangible assets</t>
    <rPh sb="0" eb="6">
      <t>ムケイコテイシサン</t>
    </rPh>
    <phoneticPr fontId="2"/>
  </si>
  <si>
    <t>営業活動によるキャッシュ・フロー
Cash flows from operating activities</t>
    <rPh sb="0" eb="4">
      <t>エイギョウカツドウ</t>
    </rPh>
    <phoneticPr fontId="2"/>
  </si>
  <si>
    <t>財務活動によるキャッシュ・フロー
Cash flows from financing activities</t>
    <rPh sb="0" eb="2">
      <t>ザイム</t>
    </rPh>
    <rPh sb="2" eb="4">
      <t>カツドウ</t>
    </rPh>
    <phoneticPr fontId="2"/>
  </si>
  <si>
    <t>現金及び現金同等物の期末残高
Cash and cash equivalents at end of period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キマツ</t>
    </rPh>
    <rPh sb="12" eb="14">
      <t>ザンダカ</t>
    </rPh>
    <phoneticPr fontId="2"/>
  </si>
  <si>
    <t>株価純資産倍率</t>
    <rPh sb="0" eb="2">
      <t>カブカ</t>
    </rPh>
    <rPh sb="2" eb="5">
      <t>ジュンシサン</t>
    </rPh>
    <rPh sb="5" eb="7">
      <t>バイリツ</t>
    </rPh>
    <phoneticPr fontId="2"/>
  </si>
  <si>
    <t>PBR</t>
    <phoneticPr fontId="2"/>
  </si>
  <si>
    <t>－</t>
    <phoneticPr fontId="2"/>
  </si>
  <si>
    <t>倍(Times)</t>
  </si>
  <si>
    <t>倍(Times)</t>
    <rPh sb="0" eb="1">
      <t>バイ</t>
    </rPh>
    <phoneticPr fontId="2"/>
  </si>
  <si>
    <r>
      <t>1.連結業績　</t>
    </r>
    <r>
      <rPr>
        <sz val="12"/>
        <color theme="1"/>
        <rFont val="Yu Gothic"/>
        <family val="3"/>
        <charset val="128"/>
        <scheme val="minor"/>
      </rPr>
      <t>Consolidated Financial Results</t>
    </r>
    <rPh sb="2" eb="4">
      <t>レンケツ</t>
    </rPh>
    <rPh sb="4" eb="6">
      <t>ギョウセキ</t>
    </rPh>
    <phoneticPr fontId="2"/>
  </si>
  <si>
    <r>
      <t>売上換算レート　</t>
    </r>
    <r>
      <rPr>
        <sz val="12"/>
        <color theme="1"/>
        <rFont val="Yu Gothic"/>
        <family val="3"/>
        <charset val="128"/>
        <scheme val="minor"/>
      </rPr>
      <t>Exchange rates</t>
    </r>
    <rPh sb="0" eb="2">
      <t>ウリアゲ</t>
    </rPh>
    <rPh sb="2" eb="4">
      <t>カンサン</t>
    </rPh>
    <phoneticPr fontId="2"/>
  </si>
  <si>
    <t>Others</t>
    <phoneticPr fontId="2"/>
  </si>
  <si>
    <r>
      <t>4.連結貸借対照表の主要項目　</t>
    </r>
    <r>
      <rPr>
        <sz val="12"/>
        <color theme="1"/>
        <rFont val="Yu Gothic"/>
        <family val="3"/>
        <charset val="128"/>
        <scheme val="minor"/>
      </rPr>
      <t>Main items of consolidated balance sheets</t>
    </r>
    <rPh sb="2" eb="4">
      <t>レンケツ</t>
    </rPh>
    <rPh sb="4" eb="9">
      <t>タイシャクタイショウヒョウ</t>
    </rPh>
    <rPh sb="10" eb="12">
      <t>シュヨウ</t>
    </rPh>
    <rPh sb="12" eb="14">
      <t>コウモク</t>
    </rPh>
    <phoneticPr fontId="2"/>
  </si>
  <si>
    <r>
      <t>5.連結キャッシュ・フロー計算書の主要項目　</t>
    </r>
    <r>
      <rPr>
        <sz val="12"/>
        <color theme="1"/>
        <rFont val="Yu Gothic"/>
        <family val="3"/>
        <charset val="128"/>
        <scheme val="minor"/>
      </rPr>
      <t>Main items of consolidated cash flows</t>
    </r>
    <rPh sb="2" eb="4">
      <t>レンケツ</t>
    </rPh>
    <rPh sb="13" eb="16">
      <t>ケイサンショ</t>
    </rPh>
    <rPh sb="17" eb="19">
      <t>シュヨウ</t>
    </rPh>
    <rPh sb="19" eb="21">
      <t>コウモク</t>
    </rPh>
    <phoneticPr fontId="2"/>
  </si>
  <si>
    <r>
      <t>3.鍵盤楽器販売金額　</t>
    </r>
    <r>
      <rPr>
        <sz val="12"/>
        <color theme="1"/>
        <rFont val="Yu Gothic"/>
        <family val="3"/>
        <charset val="128"/>
        <scheme val="minor"/>
      </rPr>
      <t>Sales of Keyboard Instruments</t>
    </r>
    <rPh sb="2" eb="4">
      <t>ケンバン</t>
    </rPh>
    <rPh sb="4" eb="6">
      <t>ガッキ</t>
    </rPh>
    <rPh sb="6" eb="8">
      <t>ハンバイ</t>
    </rPh>
    <rPh sb="8" eb="10">
      <t>キンガク</t>
    </rPh>
    <phoneticPr fontId="2"/>
  </si>
  <si>
    <r>
      <t>6.配当　</t>
    </r>
    <r>
      <rPr>
        <sz val="12"/>
        <color theme="1"/>
        <rFont val="Yu Gothic"/>
        <family val="3"/>
        <charset val="128"/>
        <scheme val="minor"/>
      </rPr>
      <t>Cash dividends</t>
    </r>
    <rPh sb="2" eb="4">
      <t>ハイトウ</t>
    </rPh>
    <phoneticPr fontId="2"/>
  </si>
  <si>
    <t>流動資産
Current assets</t>
    <rPh sb="0" eb="4">
      <t>リュウドウシサン</t>
    </rPh>
    <phoneticPr fontId="2"/>
  </si>
  <si>
    <t>現金及び預金
Cash and deposits</t>
    <rPh sb="0" eb="2">
      <t>ゲンキン</t>
    </rPh>
    <rPh sb="2" eb="3">
      <t>オヨ</t>
    </rPh>
    <rPh sb="4" eb="6">
      <t>ヨキン</t>
    </rPh>
    <phoneticPr fontId="2"/>
  </si>
  <si>
    <t>固定資産
Non-current assets</t>
    <rPh sb="0" eb="4">
      <t>コテイシサン</t>
    </rPh>
    <phoneticPr fontId="2"/>
  </si>
  <si>
    <t>投資その他の資産
Investments and other assets</t>
    <rPh sb="0" eb="2">
      <t>トウシ</t>
    </rPh>
    <rPh sb="4" eb="5">
      <t>タ</t>
    </rPh>
    <rPh sb="6" eb="8">
      <t>シサン</t>
    </rPh>
    <phoneticPr fontId="2"/>
  </si>
  <si>
    <t>資産合計
Total assets</t>
    <rPh sb="0" eb="2">
      <t>シサン</t>
    </rPh>
    <rPh sb="2" eb="4">
      <t>ゴウケイ</t>
    </rPh>
    <phoneticPr fontId="2"/>
  </si>
  <si>
    <t>流動負債
Current liabilities</t>
    <rPh sb="0" eb="2">
      <t>リュウドウ</t>
    </rPh>
    <rPh sb="2" eb="4">
      <t>フサイ</t>
    </rPh>
    <phoneticPr fontId="2"/>
  </si>
  <si>
    <t>固定負債
Non-current liabilities</t>
    <rPh sb="0" eb="2">
      <t>コテイ</t>
    </rPh>
    <rPh sb="2" eb="4">
      <t>フサイ</t>
    </rPh>
    <phoneticPr fontId="2"/>
  </si>
  <si>
    <t>負債合計
Total liabilities</t>
    <rPh sb="0" eb="2">
      <t>フサイ</t>
    </rPh>
    <rPh sb="2" eb="4">
      <t>ゴウケイ</t>
    </rPh>
    <phoneticPr fontId="2"/>
  </si>
  <si>
    <t>純資産合計
Total net assets</t>
    <rPh sb="0" eb="3">
      <t>ジュンシサン</t>
    </rPh>
    <rPh sb="3" eb="5">
      <t>ゴウケイ</t>
    </rPh>
    <phoneticPr fontId="2"/>
  </si>
  <si>
    <t>投資活動によるキャッシュ・フロー
Cash flows from investing activities</t>
    <rPh sb="0" eb="2">
      <t>トウシ</t>
    </rPh>
    <rPh sb="2" eb="4">
      <t>カツドウ</t>
    </rPh>
    <phoneticPr fontId="2"/>
  </si>
  <si>
    <t>1株当たり配当金（円）
Dividend per share（yen）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</si>
  <si>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有形固定資産
Property, plant and equipment</t>
    <rPh sb="0" eb="2">
      <t>ユウケイ</t>
    </rPh>
    <rPh sb="2" eb="6">
      <t>コテイシサン</t>
    </rPh>
    <phoneticPr fontId="2"/>
  </si>
  <si>
    <t>配当性向（％）
Dividend payout ratio（Consolidated）（％）</t>
    <rPh sb="0" eb="4">
      <t>ハイトウセイコウ</t>
    </rPh>
    <phoneticPr fontId="2"/>
  </si>
  <si>
    <t>負債純資産合計
Total liabilities and net assets</t>
    <rPh sb="0" eb="2">
      <t>フサイ</t>
    </rPh>
    <rPh sb="2" eb="5">
      <t>ジュンシサン</t>
    </rPh>
    <rPh sb="5" eb="7">
      <t>ゴウケイ</t>
    </rPh>
    <phoneticPr fontId="2"/>
  </si>
  <si>
    <t>短期借入金
Short-term borrowings</t>
    <rPh sb="0" eb="2">
      <t>タンキ</t>
    </rPh>
    <rPh sb="2" eb="5">
      <t>カリイレキン</t>
    </rPh>
    <phoneticPr fontId="2"/>
  </si>
  <si>
    <t>長期借入金
Long-term borrowings</t>
    <rPh sb="0" eb="2">
      <t>チョウキ</t>
    </rPh>
    <rPh sb="2" eb="5">
      <t>カリイレキン</t>
    </rPh>
    <phoneticPr fontId="2"/>
  </si>
  <si>
    <t>Musical Instruments Education</t>
    <phoneticPr fontId="2"/>
  </si>
  <si>
    <t>2025年3月期　ファクトシート</t>
    <rPh sb="4" eb="5">
      <t>ネン</t>
    </rPh>
    <rPh sb="6" eb="8">
      <t>ガツキ</t>
    </rPh>
    <phoneticPr fontId="2"/>
  </si>
  <si>
    <t>FY2025.3　 Fact　Sheet</t>
    <phoneticPr fontId="2"/>
  </si>
  <si>
    <t>Fiscal year ended March 31 , 2025</t>
    <phoneticPr fontId="2"/>
  </si>
  <si>
    <t>FY2021.3</t>
  </si>
  <si>
    <t>FY2022.3</t>
  </si>
  <si>
    <t>FY2023.3</t>
  </si>
  <si>
    <t>FY2024.3</t>
  </si>
  <si>
    <t>FY2025.3</t>
  </si>
  <si>
    <t>FY2026.3</t>
    <phoneticPr fontId="2"/>
  </si>
  <si>
    <t>―</t>
    <phoneticPr fontId="2"/>
  </si>
  <si>
    <t>Operating Profit</t>
  </si>
  <si>
    <t>Ordinary Profit</t>
  </si>
  <si>
    <t>Net Profit (※1)</t>
  </si>
  <si>
    <t>※1　Net Profit is this term's net profit attributing to the shareholders of the parent company.</t>
  </si>
  <si>
    <t>2.事業別業績　Sales / Operating Profit by Business segment</t>
    <rPh sb="2" eb="5">
      <t>ジギョウベツ</t>
    </rPh>
    <rPh sb="5" eb="7">
      <t>ギョウセキ</t>
    </rPh>
    <phoneticPr fontId="2"/>
  </si>
  <si>
    <t>Operating Profit by Business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</si>
</sst>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+0.0%;[Red]\△0.0%"/>
    <numFmt numFmtId="177" formatCode="#,##0;[Red]\△#,##0"/>
    <numFmt numFmtId="178" formatCode="0.0%"/>
    <numFmt numFmtId="179" formatCode="#,##0.0;[Red]\-#,##0.0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0" fillId="0" borderId="0" xfId="0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49" fontId="0" fillId="2" borderId="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49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0" borderId="0" xfId="0" applyFont="1"/>
    <xf numFmtId="0" fontId="0" fillId="2" borderId="29" xfId="0" applyFill="1" applyBorder="1"/>
    <xf numFmtId="0" fontId="0" fillId="2" borderId="30" xfId="0" applyFill="1" applyBorder="1"/>
    <xf numFmtId="49" fontId="0" fillId="2" borderId="5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ill="1"/>
    <xf numFmtId="0" fontId="0" fillId="2" borderId="42" xfId="0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177" fontId="0" fillId="2" borderId="37" xfId="1" applyNumberFormat="1" applyFont="1" applyFill="1" applyBorder="1" applyAlignment="1">
      <alignment vertical="center"/>
    </xf>
    <xf numFmtId="177" fontId="0" fillId="2" borderId="13" xfId="1" applyNumberFormat="1" applyFont="1" applyFill="1" applyBorder="1" applyAlignment="1">
      <alignment vertical="center"/>
    </xf>
    <xf numFmtId="177" fontId="0" fillId="2" borderId="12" xfId="1" applyNumberFormat="1" applyFont="1" applyFill="1" applyBorder="1" applyAlignment="1">
      <alignment vertical="center"/>
    </xf>
    <xf numFmtId="177" fontId="0" fillId="2" borderId="18" xfId="1" applyNumberFormat="1" applyFont="1" applyFill="1" applyBorder="1" applyAlignment="1">
      <alignment vertical="center"/>
    </xf>
    <xf numFmtId="177" fontId="0" fillId="2" borderId="24" xfId="1" applyNumberFormat="1" applyFont="1" applyFill="1" applyBorder="1" applyAlignment="1">
      <alignment vertical="center"/>
    </xf>
    <xf numFmtId="176" fontId="0" fillId="2" borderId="3" xfId="2" applyNumberFormat="1" applyFont="1" applyFill="1" applyBorder="1" applyAlignment="1">
      <alignment vertical="center"/>
    </xf>
    <xf numFmtId="176" fontId="0" fillId="2" borderId="4" xfId="2" applyNumberFormat="1" applyFont="1" applyFill="1" applyBorder="1" applyAlignment="1">
      <alignment vertical="center"/>
    </xf>
    <xf numFmtId="176" fontId="0" fillId="2" borderId="17" xfId="2" applyNumberFormat="1" applyFont="1" applyFill="1" applyBorder="1" applyAlignment="1">
      <alignment vertical="center"/>
    </xf>
    <xf numFmtId="176" fontId="0" fillId="2" borderId="23" xfId="2" applyNumberFormat="1" applyFont="1" applyFill="1" applyBorder="1" applyAlignment="1">
      <alignment vertical="center"/>
    </xf>
    <xf numFmtId="177" fontId="0" fillId="2" borderId="24" xfId="1" applyNumberFormat="1" applyFont="1" applyFill="1" applyBorder="1" applyAlignment="1">
      <alignment horizontal="right" vertical="center"/>
    </xf>
    <xf numFmtId="176" fontId="0" fillId="2" borderId="7" xfId="2" applyNumberFormat="1" applyFont="1" applyFill="1" applyBorder="1" applyAlignment="1">
      <alignment vertical="center"/>
    </xf>
    <xf numFmtId="176" fontId="0" fillId="2" borderId="8" xfId="2" applyNumberFormat="1" applyFont="1" applyFill="1" applyBorder="1" applyAlignment="1">
      <alignment vertical="center"/>
    </xf>
    <xf numFmtId="176" fontId="0" fillId="2" borderId="16" xfId="2" applyNumberFormat="1" applyFont="1" applyFill="1" applyBorder="1" applyAlignment="1">
      <alignment vertical="center"/>
    </xf>
    <xf numFmtId="177" fontId="0" fillId="2" borderId="11" xfId="1" applyNumberFormat="1" applyFont="1" applyFill="1" applyBorder="1" applyAlignment="1">
      <alignment vertical="center"/>
    </xf>
    <xf numFmtId="177" fontId="0" fillId="2" borderId="14" xfId="1" applyNumberFormat="1" applyFont="1" applyFill="1" applyBorder="1" applyAlignment="1">
      <alignment vertical="center"/>
    </xf>
    <xf numFmtId="177" fontId="0" fillId="2" borderId="31" xfId="1" applyNumberFormat="1" applyFont="1" applyFill="1" applyBorder="1" applyAlignment="1">
      <alignment vertical="center"/>
    </xf>
    <xf numFmtId="177" fontId="0" fillId="2" borderId="36" xfId="1" applyNumberFormat="1" applyFont="1" applyFill="1" applyBorder="1" applyAlignment="1">
      <alignment vertical="center"/>
    </xf>
    <xf numFmtId="177" fontId="0" fillId="2" borderId="5" xfId="1" applyNumberFormat="1" applyFont="1" applyFill="1" applyBorder="1" applyAlignment="1">
      <alignment vertical="center"/>
    </xf>
    <xf numFmtId="177" fontId="0" fillId="2" borderId="6" xfId="1" applyNumberFormat="1" applyFont="1" applyFill="1" applyBorder="1" applyAlignment="1">
      <alignment vertical="center"/>
    </xf>
    <xf numFmtId="177" fontId="0" fillId="2" borderId="15" xfId="1" applyNumberFormat="1" applyFont="1" applyFill="1" applyBorder="1" applyAlignment="1">
      <alignment vertical="center"/>
    </xf>
    <xf numFmtId="177" fontId="0" fillId="2" borderId="21" xfId="1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32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2" borderId="5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 indent="1"/>
    </xf>
    <xf numFmtId="0" fontId="5" fillId="2" borderId="2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left" vertical="center" indent="3"/>
    </xf>
    <xf numFmtId="0" fontId="5" fillId="2" borderId="17" xfId="0" applyFont="1" applyFill="1" applyBorder="1" applyAlignment="1">
      <alignment horizontal="left" vertical="center" indent="3"/>
    </xf>
    <xf numFmtId="0" fontId="5" fillId="2" borderId="13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0" fillId="2" borderId="3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 indent="2"/>
    </xf>
    <xf numFmtId="0" fontId="0" fillId="2" borderId="39" xfId="0" applyFont="1" applyFill="1" applyBorder="1" applyAlignment="1">
      <alignment horizontal="left" vertical="center" wrapText="1" indent="2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7" fontId="0" fillId="2" borderId="38" xfId="1" applyNumberFormat="1" applyFont="1" applyFill="1" applyBorder="1" applyAlignment="1">
      <alignment vertical="center"/>
    </xf>
    <xf numFmtId="178" fontId="0" fillId="2" borderId="37" xfId="2" applyNumberFormat="1" applyFont="1" applyFill="1" applyBorder="1" applyAlignment="1">
      <alignment horizontal="right" vertical="center"/>
    </xf>
    <xf numFmtId="178" fontId="0" fillId="2" borderId="38" xfId="2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 indent="1"/>
    </xf>
    <xf numFmtId="0" fontId="3" fillId="2" borderId="1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40" fontId="0" fillId="2" borderId="22" xfId="1" applyNumberFormat="1" applyFont="1" applyFill="1" applyBorder="1" applyAlignment="1">
      <alignment horizontal="center" vertical="center"/>
    </xf>
    <xf numFmtId="40" fontId="0" fillId="2" borderId="7" xfId="1" applyNumberFormat="1" applyFont="1" applyFill="1" applyBorder="1" applyAlignment="1">
      <alignment vertical="center"/>
    </xf>
    <xf numFmtId="40" fontId="0" fillId="2" borderId="8" xfId="1" applyNumberFormat="1" applyFont="1" applyFill="1" applyBorder="1" applyAlignment="1">
      <alignment vertical="center"/>
    </xf>
    <xf numFmtId="40" fontId="0" fillId="2" borderId="16" xfId="1" applyNumberFormat="1" applyFont="1" applyFill="1" applyBorder="1" applyAlignment="1">
      <alignment vertical="center"/>
    </xf>
    <xf numFmtId="0" fontId="7" fillId="0" borderId="0" xfId="0" applyFont="1" applyFill="1"/>
    <xf numFmtId="0" fontId="8" fillId="0" borderId="0" xfId="0" applyFont="1" applyAlignment="1">
      <alignment horizontal="right"/>
    </xf>
    <xf numFmtId="177" fontId="5" fillId="2" borderId="48" xfId="1" applyNumberFormat="1" applyFont="1" applyFill="1" applyBorder="1" applyAlignment="1">
      <alignment vertical="center"/>
    </xf>
    <xf numFmtId="176" fontId="5" fillId="2" borderId="45" xfId="2" applyNumberFormat="1" applyFont="1" applyFill="1" applyBorder="1" applyAlignment="1">
      <alignment vertical="center"/>
    </xf>
    <xf numFmtId="177" fontId="5" fillId="2" borderId="49" xfId="1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vertical="center"/>
    </xf>
    <xf numFmtId="40" fontId="5" fillId="2" borderId="50" xfId="1" applyNumberFormat="1" applyFont="1" applyFill="1" applyBorder="1" applyAlignment="1">
      <alignment vertical="center"/>
    </xf>
    <xf numFmtId="0" fontId="11" fillId="0" borderId="0" xfId="0" applyFont="1"/>
    <xf numFmtId="176" fontId="0" fillId="2" borderId="22" xfId="2" applyNumberFormat="1" applyFont="1" applyFill="1" applyBorder="1" applyAlignment="1">
      <alignment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7" fontId="5" fillId="2" borderId="24" xfId="1" applyNumberFormat="1" applyFont="1" applyFill="1" applyBorder="1" applyAlignment="1">
      <alignment vertical="center"/>
    </xf>
    <xf numFmtId="176" fontId="5" fillId="2" borderId="23" xfId="2" applyNumberFormat="1" applyFont="1" applyFill="1" applyBorder="1" applyAlignment="1">
      <alignment vertical="center"/>
    </xf>
    <xf numFmtId="176" fontId="5" fillId="2" borderId="22" xfId="2" applyNumberFormat="1" applyFont="1" applyFill="1" applyBorder="1" applyAlignment="1">
      <alignment vertical="center"/>
    </xf>
    <xf numFmtId="176" fontId="5" fillId="2" borderId="44" xfId="2" applyNumberFormat="1" applyFont="1" applyFill="1" applyBorder="1" applyAlignment="1">
      <alignment vertical="center"/>
    </xf>
    <xf numFmtId="177" fontId="5" fillId="2" borderId="51" xfId="1" applyNumberFormat="1" applyFont="1" applyFill="1" applyBorder="1" applyAlignment="1">
      <alignment vertical="center"/>
    </xf>
    <xf numFmtId="176" fontId="5" fillId="2" borderId="50" xfId="2" applyNumberFormat="1" applyFont="1" applyFill="1" applyBorder="1" applyAlignment="1">
      <alignment vertical="center"/>
    </xf>
    <xf numFmtId="177" fontId="5" fillId="2" borderId="52" xfId="1" applyNumberFormat="1" applyFont="1" applyFill="1" applyBorder="1" applyAlignment="1">
      <alignment vertical="center"/>
    </xf>
    <xf numFmtId="177" fontId="5" fillId="2" borderId="53" xfId="1" applyNumberFormat="1" applyFont="1" applyFill="1" applyBorder="1" applyAlignment="1">
      <alignment vertical="center"/>
    </xf>
    <xf numFmtId="178" fontId="5" fillId="2" borderId="53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ill="1" applyAlignment="1">
      <alignment horizontal="right"/>
    </xf>
    <xf numFmtId="40" fontId="0" fillId="2" borderId="23" xfId="1" applyNumberFormat="1" applyFont="1" applyFill="1" applyBorder="1" applyAlignment="1">
      <alignment vertical="center"/>
    </xf>
    <xf numFmtId="40" fontId="0" fillId="2" borderId="37" xfId="1" applyNumberFormat="1" applyFont="1" applyFill="1" applyBorder="1" applyAlignment="1">
      <alignment horizontal="right" vertical="center"/>
    </xf>
    <xf numFmtId="40" fontId="0" fillId="2" borderId="38" xfId="1" applyNumberFormat="1" applyFont="1" applyFill="1" applyBorder="1" applyAlignment="1">
      <alignment horizontal="right" vertical="center"/>
    </xf>
    <xf numFmtId="40" fontId="5" fillId="2" borderId="52" xfId="1" applyNumberFormat="1" applyFont="1" applyFill="1" applyBorder="1" applyAlignment="1">
      <alignment horizontal="right" vertical="center"/>
    </xf>
    <xf numFmtId="9" fontId="0" fillId="0" borderId="0" xfId="0" applyNumberFormat="1" applyFill="1"/>
    <xf numFmtId="179" fontId="0" fillId="2" borderId="3" xfId="1" applyNumberFormat="1" applyFont="1" applyFill="1" applyBorder="1" applyAlignment="1">
      <alignment vertical="center"/>
    </xf>
    <xf numFmtId="179" fontId="0" fillId="2" borderId="4" xfId="1" applyNumberFormat="1" applyFont="1" applyFill="1" applyBorder="1" applyAlignment="1">
      <alignment vertical="center"/>
    </xf>
    <xf numFmtId="179" fontId="0" fillId="2" borderId="17" xfId="1" applyNumberFormat="1" applyFont="1" applyFill="1" applyBorder="1" applyAlignment="1">
      <alignment vertical="center"/>
    </xf>
    <xf numFmtId="179" fontId="0" fillId="2" borderId="27" xfId="1" applyNumberFormat="1" applyFont="1" applyFill="1" applyBorder="1" applyAlignment="1">
      <alignment vertical="center"/>
    </xf>
    <xf numFmtId="179" fontId="0" fillId="2" borderId="1" xfId="1" applyNumberFormat="1" applyFont="1" applyFill="1" applyBorder="1" applyAlignment="1">
      <alignment vertical="center"/>
    </xf>
    <xf numFmtId="179" fontId="0" fillId="2" borderId="19" xfId="1" applyNumberFormat="1" applyFont="1" applyFill="1" applyBorder="1" applyAlignment="1">
      <alignment vertical="center"/>
    </xf>
    <xf numFmtId="179" fontId="0" fillId="2" borderId="28" xfId="1" applyNumberFormat="1" applyFont="1" applyFill="1" applyBorder="1" applyAlignment="1">
      <alignment vertical="center"/>
    </xf>
    <xf numFmtId="179" fontId="0" fillId="2" borderId="2" xfId="1" applyNumberFormat="1" applyFont="1" applyFill="1" applyBorder="1" applyAlignment="1">
      <alignment vertical="center"/>
    </xf>
    <xf numFmtId="179" fontId="0" fillId="2" borderId="20" xfId="1" applyNumberFormat="1" applyFont="1" applyFill="1" applyBorder="1" applyAlignment="1">
      <alignment vertical="center"/>
    </xf>
    <xf numFmtId="179" fontId="0" fillId="2" borderId="45" xfId="1" applyNumberFormat="1" applyFont="1" applyFill="1" applyBorder="1" applyAlignment="1">
      <alignment vertical="center"/>
    </xf>
    <xf numFmtId="179" fontId="0" fillId="2" borderId="46" xfId="1" applyNumberFormat="1" applyFont="1" applyFill="1" applyBorder="1" applyAlignment="1">
      <alignment vertical="center"/>
    </xf>
    <xf numFmtId="179" fontId="0" fillId="2" borderId="47" xfId="1" applyNumberFormat="1" applyFont="1" applyFill="1" applyBorder="1" applyAlignment="1">
      <alignment vertical="center"/>
    </xf>
    <xf numFmtId="179" fontId="0" fillId="2" borderId="23" xfId="1" applyNumberFormat="1" applyFont="1" applyFill="1" applyBorder="1" applyAlignment="1">
      <alignment vertical="center"/>
    </xf>
    <xf numFmtId="179" fontId="0" fillId="2" borderId="25" xfId="1" applyNumberFormat="1" applyFont="1" applyFill="1" applyBorder="1" applyAlignment="1">
      <alignment vertical="center"/>
    </xf>
    <xf numFmtId="179" fontId="0" fillId="2" borderId="26" xfId="1" applyNumberFormat="1" applyFont="1" applyFill="1" applyBorder="1" applyAlignment="1">
      <alignment vertical="center"/>
    </xf>
    <xf numFmtId="176" fontId="5" fillId="2" borderId="45" xfId="2" applyNumberFormat="1" applyFont="1" applyFill="1" applyBorder="1" applyAlignment="1">
      <alignment horizontal="right" vertical="center"/>
    </xf>
    <xf numFmtId="40" fontId="0" fillId="2" borderId="39" xfId="1" applyNumberFormat="1" applyFont="1" applyFill="1" applyBorder="1" applyAlignment="1">
      <alignment horizontal="right" vertical="center"/>
    </xf>
    <xf numFmtId="178" fontId="0" fillId="2" borderId="39" xfId="2" applyNumberFormat="1" applyFont="1" applyFill="1" applyBorder="1" applyAlignment="1">
      <alignment horizontal="right" vertical="center"/>
    </xf>
    <xf numFmtId="178" fontId="0" fillId="2" borderId="25" xfId="2" applyNumberFormat="1" applyFont="1" applyFill="1" applyBorder="1" applyAlignment="1">
      <alignment horizontal="right" vertical="center"/>
    </xf>
    <xf numFmtId="178" fontId="0" fillId="2" borderId="27" xfId="2" applyNumberFormat="1" applyFont="1" applyFill="1" applyBorder="1" applyAlignment="1">
      <alignment horizontal="right" vertical="center"/>
    </xf>
    <xf numFmtId="178" fontId="0" fillId="2" borderId="1" xfId="2" applyNumberFormat="1" applyFont="1" applyFill="1" applyBorder="1" applyAlignment="1">
      <alignment horizontal="right" vertical="center"/>
    </xf>
    <xf numFmtId="178" fontId="0" fillId="2" borderId="19" xfId="2" applyNumberFormat="1" applyFont="1" applyFill="1" applyBorder="1" applyAlignment="1">
      <alignment horizontal="right" vertical="center"/>
    </xf>
    <xf numFmtId="178" fontId="5" fillId="2" borderId="46" xfId="2" applyNumberFormat="1" applyFont="1" applyFill="1" applyBorder="1" applyAlignment="1">
      <alignment horizontal="right" vertical="center"/>
    </xf>
    <xf numFmtId="0" fontId="0" fillId="2" borderId="38" xfId="0" applyFont="1" applyFill="1" applyBorder="1" applyAlignment="1">
      <alignment horizontal="left" vertical="center" wrapText="1" indent="1"/>
    </xf>
    <xf numFmtId="0" fontId="0" fillId="2" borderId="39" xfId="0" applyFont="1" applyFill="1" applyBorder="1" applyAlignment="1">
      <alignment horizontal="left" vertical="center" wrapText="1" indent="1"/>
    </xf>
    <xf numFmtId="0" fontId="0" fillId="2" borderId="38" xfId="0" applyFont="1" applyFill="1" applyBorder="1" applyAlignment="1">
      <alignment horizontal="left" vertical="top" wrapText="1" indent="1"/>
    </xf>
    <xf numFmtId="0" fontId="0" fillId="2" borderId="39" xfId="0" applyFont="1" applyFill="1" applyBorder="1" applyAlignment="1">
      <alignment horizontal="left" vertical="top" wrapText="1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793751</xdr:colOff>
      <xdr:row>2</xdr:row>
      <xdr:rowOff>83324</xdr:rowOff>
    </xdr:from>
    <xdr:to>
      <xdr:col>9</xdr:col>
      <xdr:colOff>2220</xdr:colOff>
      <xdr:row>2</xdr:row>
      <xdr:rowOff>247924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A5B0AB3-FABA-86E0-E2AE-2C0C1846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189" y="511949"/>
          <a:ext cx="1637344" cy="164600"/>
        </a:xfrm>
        <a:prstGeom prst="rect">
          <a:avLst/>
        </a:prstGeom>
      </xdr:spPr>
    </xdr:pic>
    <xdr:clientData/>
  </xdr:twoCellAnchor>
  <xdr:twoCellAnchor editAs="oneCell">
    <xdr:from>
      <xdr:col>7</xdr:col>
      <xdr:colOff>59969</xdr:colOff>
      <xdr:row>1</xdr:row>
      <xdr:rowOff>2</xdr:rowOff>
    </xdr:from>
    <xdr:to>
      <xdr:col>8</xdr:col>
      <xdr:colOff>730251</xdr:colOff>
      <xdr:row>2</xdr:row>
      <xdr:rowOff>34898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87F0930-5B2F-3DE7-E1F6-51FA43666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586"/>
        <a:stretch/>
      </xdr:blipFill>
      <xdr:spPr bwMode="auto">
        <a:xfrm>
          <a:off x="5259032" y="142877"/>
          <a:ext cx="1479907" cy="320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79374</xdr:colOff>
      <xdr:row>1</xdr:row>
      <xdr:rowOff>63499</xdr:rowOff>
    </xdr:from>
    <xdr:to>
      <xdr:col>8</xdr:col>
      <xdr:colOff>749656</xdr:colOff>
      <xdr:row>2</xdr:row>
      <xdr:rowOff>98395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4D9CB3-EFAA-4F66-92D8-70D611B7A4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586"/>
        <a:stretch/>
      </xdr:blipFill>
      <xdr:spPr bwMode="auto">
        <a:xfrm>
          <a:off x="7088187" y="206374"/>
          <a:ext cx="1479907" cy="320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214313</xdr:colOff>
      <xdr:row>1</xdr:row>
      <xdr:rowOff>23813</xdr:rowOff>
    </xdr:from>
    <xdr:to>
      <xdr:col>8</xdr:col>
      <xdr:colOff>813158</xdr:colOff>
      <xdr:row>2</xdr:row>
      <xdr:rowOff>58709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7958ED-76AE-4323-BD16-E1E9C25F3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586"/>
        <a:stretch/>
      </xdr:blipFill>
      <xdr:spPr bwMode="auto">
        <a:xfrm>
          <a:off x="6969126" y="134938"/>
          <a:ext cx="1479907" cy="320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0"/>
  <sheetViews>
    <sheetView tabSelected="1" zoomScale="80" zoomScaleNormal="80" workbookViewId="0">
      <selection activeCell="K10" sqref="K10"/>
    </sheetView>
  </sheetViews>
  <sheetFormatPr defaultRowHeight="18"/>
  <cols>
    <col min="1" max="1" width="2.33203125" customWidth="1"/>
    <col min="2" max="2" width="2.83203125" customWidth="1"/>
    <col min="3" max="3" width="20.58203125" customWidth="1"/>
    <col min="4" max="9" width="10.58203125" customWidth="1"/>
    <col min="10" max="10" width="9.58203125" customWidth="1"/>
  </cols>
  <sheetData>
    <row r="1" spans="2:9" ht="11" customHeight="1"/>
    <row r="2" spans="2:9" ht="22.5">
      <c r="B2" s="10" t="s">
        <v>79</v>
      </c>
    </row>
    <row r="3" spans="2:9" ht="20">
      <c r="B3" s="102" t="s">
        <v>80</v>
      </c>
    </row>
    <row r="4" spans="2:9">
      <c r="B4" t="s">
        <v>81</v>
      </c>
      <c r="I4" s="95" t="s">
        <v>16</v>
      </c>
    </row>
    <row r="5" spans="2:9">
      <c r="B5" s="94"/>
      <c r="C5" s="94"/>
      <c r="D5" s="94"/>
      <c r="E5" s="18"/>
    </row>
    <row r="6" spans="2:9">
      <c r="B6" s="94"/>
      <c r="C6" s="94"/>
      <c r="D6" s="94"/>
      <c r="E6" s="18"/>
      <c r="I6" s="1"/>
    </row>
    <row r="7" spans="2:9">
      <c r="I7" s="1" t="s">
        <v>18</v>
      </c>
    </row>
    <row r="8" spans="2:9" ht="20.5" thickBot="1">
      <c r="B8" s="102" t="s">
        <v>55</v>
      </c>
      <c r="I8" s="1" t="s">
        <v>19</v>
      </c>
    </row>
    <row r="9" spans="2:9" ht="18.5" thickTop="1">
      <c r="B9" s="2"/>
      <c r="C9" s="11"/>
      <c r="D9" s="13"/>
      <c r="E9" s="4"/>
      <c r="F9" s="4"/>
      <c r="G9" s="8"/>
      <c r="H9" s="104"/>
      <c r="I9" s="105" t="s">
        <v>14</v>
      </c>
    </row>
    <row r="10" spans="2:9">
      <c r="B10" s="3"/>
      <c r="C10" s="12"/>
      <c r="D10" s="14" t="s">
        <v>82</v>
      </c>
      <c r="E10" s="5" t="s">
        <v>83</v>
      </c>
      <c r="F10" s="5" t="s">
        <v>84</v>
      </c>
      <c r="G10" s="9" t="s">
        <v>85</v>
      </c>
      <c r="H10" s="106" t="s">
        <v>86</v>
      </c>
      <c r="I10" s="107" t="s">
        <v>87</v>
      </c>
    </row>
    <row r="11" spans="2:9">
      <c r="B11" s="53" t="s">
        <v>0</v>
      </c>
      <c r="C11" s="54"/>
      <c r="D11" s="40">
        <v>67520</v>
      </c>
      <c r="E11" s="41">
        <v>85703</v>
      </c>
      <c r="F11" s="41">
        <v>87771</v>
      </c>
      <c r="G11" s="42">
        <v>80192</v>
      </c>
      <c r="H11" s="96">
        <v>72918</v>
      </c>
      <c r="I11" s="43">
        <v>76000</v>
      </c>
    </row>
    <row r="12" spans="2:9">
      <c r="B12" s="62" t="s">
        <v>1</v>
      </c>
      <c r="C12" s="63"/>
      <c r="D12" s="28">
        <v>-5.2999999999999999E-2</v>
      </c>
      <c r="E12" s="29">
        <v>0.26900000000000002</v>
      </c>
      <c r="F12" s="29">
        <v>2.4E-2</v>
      </c>
      <c r="G12" s="30">
        <v>-8.6349705483588002E-2</v>
      </c>
      <c r="H12" s="97">
        <f>(H11/G11)-1</f>
        <v>-9.0707302474062224E-2</v>
      </c>
      <c r="I12" s="31">
        <f>(I11/H11)-1</f>
        <v>4.2266655695438748E-2</v>
      </c>
    </row>
    <row r="13" spans="2:9">
      <c r="B13" s="57"/>
      <c r="C13" s="58" t="s">
        <v>2</v>
      </c>
      <c r="D13" s="24">
        <v>39846</v>
      </c>
      <c r="E13" s="25">
        <v>48260</v>
      </c>
      <c r="F13" s="25">
        <v>47160</v>
      </c>
      <c r="G13" s="26">
        <v>45893</v>
      </c>
      <c r="H13" s="98">
        <v>45126</v>
      </c>
      <c r="I13" s="27">
        <v>46320</v>
      </c>
    </row>
    <row r="14" spans="2:9">
      <c r="B14" s="57"/>
      <c r="C14" s="66" t="s">
        <v>6</v>
      </c>
      <c r="D14" s="28">
        <v>-8.6999999999999994E-2</v>
      </c>
      <c r="E14" s="29">
        <v>0.21099999999999999</v>
      </c>
      <c r="F14" s="29">
        <v>-2.3E-2</v>
      </c>
      <c r="G14" s="30">
        <v>-2.6865988125530094E-2</v>
      </c>
      <c r="H14" s="97">
        <f>(H13/G13)-1</f>
        <v>-1.671278844268187E-2</v>
      </c>
      <c r="I14" s="31">
        <f>(I13/H13)-1</f>
        <v>2.6459247440499878E-2</v>
      </c>
    </row>
    <row r="15" spans="2:9">
      <c r="B15" s="57"/>
      <c r="C15" s="58" t="s">
        <v>3</v>
      </c>
      <c r="D15" s="24">
        <v>27674</v>
      </c>
      <c r="E15" s="25">
        <v>37443</v>
      </c>
      <c r="F15" s="25">
        <v>40610</v>
      </c>
      <c r="G15" s="26">
        <v>34299</v>
      </c>
      <c r="H15" s="98">
        <v>27792</v>
      </c>
      <c r="I15" s="27">
        <v>29680</v>
      </c>
    </row>
    <row r="16" spans="2:9">
      <c r="B16" s="57"/>
      <c r="C16" s="66" t="s">
        <v>4</v>
      </c>
      <c r="D16" s="28">
        <v>1E-3</v>
      </c>
      <c r="E16" s="29">
        <v>0.35299999999999998</v>
      </c>
      <c r="F16" s="29">
        <v>8.5000000000000006E-2</v>
      </c>
      <c r="G16" s="30">
        <v>-0.15540507264220638</v>
      </c>
      <c r="H16" s="97">
        <f>(H15/G15)-1</f>
        <v>-0.18971398583049071</v>
      </c>
      <c r="I16" s="31">
        <f>(I15/H15)-1</f>
        <v>6.7933218192285594E-2</v>
      </c>
    </row>
    <row r="17" spans="2:9">
      <c r="B17" s="57"/>
      <c r="C17" s="67" t="s">
        <v>20</v>
      </c>
      <c r="D17" s="24">
        <v>6109</v>
      </c>
      <c r="E17" s="25">
        <v>7590</v>
      </c>
      <c r="F17" s="25">
        <v>10826</v>
      </c>
      <c r="G17" s="26">
        <v>9425</v>
      </c>
      <c r="H17" s="98">
        <v>6907</v>
      </c>
      <c r="I17" s="27">
        <v>7940</v>
      </c>
    </row>
    <row r="18" spans="2:9">
      <c r="B18" s="57"/>
      <c r="C18" s="68" t="s">
        <v>24</v>
      </c>
      <c r="D18" s="28">
        <v>-0.11527878349022447</v>
      </c>
      <c r="E18" s="29">
        <v>0.24242920281551816</v>
      </c>
      <c r="F18" s="29">
        <v>0.42635046113306974</v>
      </c>
      <c r="G18" s="30">
        <v>-0.12941067799741368</v>
      </c>
      <c r="H18" s="97">
        <f>(H17/G17)-1</f>
        <v>-0.26716180371352782</v>
      </c>
      <c r="I18" s="31">
        <f>(I17/H17)-1</f>
        <v>0.14955841899522215</v>
      </c>
    </row>
    <row r="19" spans="2:9">
      <c r="B19" s="57"/>
      <c r="C19" s="67" t="s">
        <v>21</v>
      </c>
      <c r="D19" s="24">
        <v>8489</v>
      </c>
      <c r="E19" s="25">
        <v>10071</v>
      </c>
      <c r="F19" s="25">
        <v>10519</v>
      </c>
      <c r="G19" s="26">
        <v>9555</v>
      </c>
      <c r="H19" s="98">
        <v>10652</v>
      </c>
      <c r="I19" s="27">
        <v>11800</v>
      </c>
    </row>
    <row r="20" spans="2:9">
      <c r="B20" s="57"/>
      <c r="C20" s="68" t="s">
        <v>25</v>
      </c>
      <c r="D20" s="28">
        <v>0.22531755196304859</v>
      </c>
      <c r="E20" s="29">
        <v>0.18635881729296733</v>
      </c>
      <c r="F20" s="29">
        <v>4.4484162446629005E-2</v>
      </c>
      <c r="G20" s="30">
        <v>-9.1643692366194518E-2</v>
      </c>
      <c r="H20" s="97">
        <f>(H19/G19)-1</f>
        <v>0.11480900052328624</v>
      </c>
      <c r="I20" s="31">
        <f>(I19/H19)-1</f>
        <v>0.10777318813368386</v>
      </c>
    </row>
    <row r="21" spans="2:9">
      <c r="B21" s="57"/>
      <c r="C21" s="67" t="s">
        <v>22</v>
      </c>
      <c r="D21" s="24">
        <v>10399</v>
      </c>
      <c r="E21" s="25">
        <v>16019</v>
      </c>
      <c r="F21" s="25">
        <v>14389</v>
      </c>
      <c r="G21" s="26">
        <v>10852</v>
      </c>
      <c r="H21" s="98">
        <v>6235</v>
      </c>
      <c r="I21" s="27">
        <v>5300</v>
      </c>
    </row>
    <row r="22" spans="2:9">
      <c r="B22" s="57"/>
      <c r="C22" s="68" t="s">
        <v>26</v>
      </c>
      <c r="D22" s="28">
        <v>-7.7775807023767296E-2</v>
      </c>
      <c r="E22" s="29">
        <v>0.54043658044042697</v>
      </c>
      <c r="F22" s="29">
        <v>-0.10175416692677441</v>
      </c>
      <c r="G22" s="30">
        <v>-0.24581277364653553</v>
      </c>
      <c r="H22" s="97">
        <f>(H21/G21)-1</f>
        <v>-0.42545152967194988</v>
      </c>
      <c r="I22" s="31">
        <f>(I21/H21)-1</f>
        <v>-0.14995990376904567</v>
      </c>
    </row>
    <row r="23" spans="2:9">
      <c r="B23" s="57"/>
      <c r="C23" s="67" t="s">
        <v>23</v>
      </c>
      <c r="D23" s="24">
        <v>2676</v>
      </c>
      <c r="E23" s="25">
        <v>3762</v>
      </c>
      <c r="F23" s="25">
        <v>4875</v>
      </c>
      <c r="G23" s="26">
        <v>4466</v>
      </c>
      <c r="H23" s="98">
        <v>3995</v>
      </c>
      <c r="I23" s="27">
        <v>4640</v>
      </c>
    </row>
    <row r="24" spans="2:9">
      <c r="B24" s="57"/>
      <c r="C24" s="67" t="s">
        <v>27</v>
      </c>
      <c r="D24" s="28">
        <v>5.39582512800314E-2</v>
      </c>
      <c r="E24" s="29">
        <v>0.405829596412556</v>
      </c>
      <c r="F24" s="29">
        <v>0.29585326953748003</v>
      </c>
      <c r="G24" s="30">
        <v>-8.3897435897435924E-2</v>
      </c>
      <c r="H24" s="97">
        <f>(H23/G23)-1</f>
        <v>-0.10546350201522614</v>
      </c>
      <c r="I24" s="31">
        <f>(I23/H23)-1</f>
        <v>0.16145181476846049</v>
      </c>
    </row>
    <row r="25" spans="2:9">
      <c r="B25" s="69" t="s">
        <v>5</v>
      </c>
      <c r="C25" s="58"/>
      <c r="D25" s="24">
        <v>3492</v>
      </c>
      <c r="E25" s="25">
        <v>6696</v>
      </c>
      <c r="F25" s="25">
        <v>5045</v>
      </c>
      <c r="G25" s="26">
        <v>3255</v>
      </c>
      <c r="H25" s="98">
        <v>316</v>
      </c>
      <c r="I25" s="27">
        <v>1500</v>
      </c>
    </row>
    <row r="26" spans="2:9">
      <c r="B26" s="70" t="s">
        <v>89</v>
      </c>
      <c r="C26" s="66"/>
      <c r="D26" s="28">
        <v>0.18</v>
      </c>
      <c r="E26" s="29">
        <v>0.91700000000000004</v>
      </c>
      <c r="F26" s="29">
        <v>-0.246</v>
      </c>
      <c r="G26" s="30">
        <v>-0.35480673934588702</v>
      </c>
      <c r="H26" s="97">
        <f>(H25/G25)-1</f>
        <v>-0.9029185867895545</v>
      </c>
      <c r="I26" s="31">
        <f>(I25/H25)-1</f>
        <v>3.7468354430379751</v>
      </c>
    </row>
    <row r="27" spans="2:9">
      <c r="B27" s="69" t="s">
        <v>7</v>
      </c>
      <c r="C27" s="58"/>
      <c r="D27" s="24">
        <v>4002</v>
      </c>
      <c r="E27" s="25">
        <v>7304</v>
      </c>
      <c r="F27" s="25">
        <v>5639</v>
      </c>
      <c r="G27" s="26">
        <v>4201</v>
      </c>
      <c r="H27" s="98">
        <v>474</v>
      </c>
      <c r="I27" s="27">
        <v>1500</v>
      </c>
    </row>
    <row r="28" spans="2:9">
      <c r="B28" s="70" t="s">
        <v>90</v>
      </c>
      <c r="C28" s="66"/>
      <c r="D28" s="28">
        <v>0.28299999999999997</v>
      </c>
      <c r="E28" s="29">
        <v>0.82499999999999996</v>
      </c>
      <c r="F28" s="29">
        <v>-0.22800000000000001</v>
      </c>
      <c r="G28" s="30">
        <v>-0.25500975350239408</v>
      </c>
      <c r="H28" s="97">
        <f>(H27/G27)-1</f>
        <v>-0.88716972149488216</v>
      </c>
      <c r="I28" s="31">
        <f>(I27/H27)-1</f>
        <v>2.1645569620253164</v>
      </c>
    </row>
    <row r="29" spans="2:9">
      <c r="B29" s="69" t="s">
        <v>8</v>
      </c>
      <c r="C29" s="58"/>
      <c r="D29" s="24">
        <v>2579</v>
      </c>
      <c r="E29" s="25">
        <v>5046</v>
      </c>
      <c r="F29" s="25">
        <v>3672</v>
      </c>
      <c r="G29" s="26">
        <v>2782</v>
      </c>
      <c r="H29" s="98">
        <v>405</v>
      </c>
      <c r="I29" s="27">
        <v>820</v>
      </c>
    </row>
    <row r="30" spans="2:9">
      <c r="B30" s="70" t="s">
        <v>91</v>
      </c>
      <c r="C30" s="66"/>
      <c r="D30" s="28">
        <v>0.67</v>
      </c>
      <c r="E30" s="29">
        <v>0.95599999999999996</v>
      </c>
      <c r="F30" s="29">
        <v>-0.27200000000000002</v>
      </c>
      <c r="G30" s="30">
        <v>-0.24237472766884527</v>
      </c>
      <c r="H30" s="97">
        <f>(H29/G29)-1</f>
        <v>-0.85442127965492454</v>
      </c>
      <c r="I30" s="31">
        <v>1.0229999999999999</v>
      </c>
    </row>
    <row r="31" spans="2:9">
      <c r="B31" s="69" t="s">
        <v>12</v>
      </c>
      <c r="C31" s="58"/>
      <c r="D31" s="86" t="s">
        <v>11</v>
      </c>
      <c r="E31" s="87" t="s">
        <v>11</v>
      </c>
      <c r="F31" s="87" t="s">
        <v>11</v>
      </c>
      <c r="G31" s="88" t="s">
        <v>11</v>
      </c>
      <c r="H31" s="99" t="s">
        <v>11</v>
      </c>
      <c r="I31" s="89" t="s">
        <v>11</v>
      </c>
    </row>
    <row r="32" spans="2:9">
      <c r="B32" s="70" t="s">
        <v>9</v>
      </c>
      <c r="C32" s="66"/>
      <c r="D32" s="44">
        <v>300.16000000000003</v>
      </c>
      <c r="E32" s="45">
        <v>587.16999999999996</v>
      </c>
      <c r="F32" s="45">
        <v>427.33</v>
      </c>
      <c r="G32" s="46">
        <v>323.72000000000003</v>
      </c>
      <c r="H32" s="100">
        <v>47.13</v>
      </c>
      <c r="I32" s="119">
        <f>820000000/8599493</f>
        <v>95.354458687273777</v>
      </c>
    </row>
    <row r="33" spans="2:9">
      <c r="B33" s="69" t="s">
        <v>13</v>
      </c>
      <c r="C33" s="58"/>
      <c r="D33" s="143">
        <v>9.6600000000000005E-2</v>
      </c>
      <c r="E33" s="144">
        <v>0.16489999999999999</v>
      </c>
      <c r="F33" s="144">
        <v>0.10249999999999999</v>
      </c>
      <c r="G33" s="145">
        <v>6.9000000000000006E-2</v>
      </c>
      <c r="H33" s="146">
        <v>9.2999999999999992E-3</v>
      </c>
      <c r="I33" s="142">
        <v>1.7999999999999999E-2</v>
      </c>
    </row>
    <row r="34" spans="2:9">
      <c r="B34" s="70" t="s">
        <v>10</v>
      </c>
      <c r="C34" s="66"/>
      <c r="D34" s="143"/>
      <c r="E34" s="144"/>
      <c r="F34" s="144"/>
      <c r="G34" s="145"/>
      <c r="H34" s="146"/>
      <c r="I34" s="142"/>
    </row>
    <row r="35" spans="2:9">
      <c r="B35" s="62" t="s">
        <v>50</v>
      </c>
      <c r="C35" s="85"/>
      <c r="D35" s="86" t="s">
        <v>54</v>
      </c>
      <c r="E35" s="87" t="s">
        <v>53</v>
      </c>
      <c r="F35" s="87" t="s">
        <v>53</v>
      </c>
      <c r="G35" s="88" t="s">
        <v>53</v>
      </c>
      <c r="H35" s="99" t="s">
        <v>53</v>
      </c>
      <c r="I35" s="89" t="s">
        <v>53</v>
      </c>
    </row>
    <row r="36" spans="2:9" ht="18.5" thickBot="1">
      <c r="B36" s="71" t="s">
        <v>51</v>
      </c>
      <c r="C36" s="61"/>
      <c r="D36" s="91">
        <v>1.08</v>
      </c>
      <c r="E36" s="92">
        <v>0.84</v>
      </c>
      <c r="F36" s="92">
        <v>0.69</v>
      </c>
      <c r="G36" s="93">
        <v>0.72</v>
      </c>
      <c r="H36" s="101">
        <v>0.55000000000000004</v>
      </c>
      <c r="I36" s="90" t="s">
        <v>52</v>
      </c>
    </row>
    <row r="37" spans="2:9" ht="18.5" thickTop="1">
      <c r="B37" s="6" t="s">
        <v>17</v>
      </c>
    </row>
    <row r="38" spans="2:9">
      <c r="B38" s="6" t="s">
        <v>92</v>
      </c>
    </row>
    <row r="40" spans="2:9" ht="20.5" thickBot="1">
      <c r="B40" s="102" t="s">
        <v>56</v>
      </c>
      <c r="I40" s="1" t="s">
        <v>31</v>
      </c>
    </row>
    <row r="41" spans="2:9" ht="18.5" thickTop="1">
      <c r="B41" s="2"/>
      <c r="C41" s="11"/>
      <c r="D41" s="13"/>
      <c r="E41" s="4"/>
      <c r="F41" s="4"/>
      <c r="G41" s="8"/>
      <c r="H41" s="104"/>
      <c r="I41" s="105" t="s">
        <v>14</v>
      </c>
    </row>
    <row r="42" spans="2:9">
      <c r="B42" s="3"/>
      <c r="C42" s="12"/>
      <c r="D42" s="14" t="s">
        <v>82</v>
      </c>
      <c r="E42" s="5" t="s">
        <v>83</v>
      </c>
      <c r="F42" s="5" t="s">
        <v>84</v>
      </c>
      <c r="G42" s="9" t="s">
        <v>85</v>
      </c>
      <c r="H42" s="106" t="s">
        <v>86</v>
      </c>
      <c r="I42" s="107" t="s">
        <v>87</v>
      </c>
    </row>
    <row r="43" spans="2:9">
      <c r="B43" s="47" t="s">
        <v>28</v>
      </c>
      <c r="C43" s="48"/>
      <c r="D43" s="124">
        <v>106.8</v>
      </c>
      <c r="E43" s="125">
        <v>109.8</v>
      </c>
      <c r="F43" s="125">
        <v>131.4</v>
      </c>
      <c r="G43" s="126">
        <v>140.6</v>
      </c>
      <c r="H43" s="133">
        <v>151.6</v>
      </c>
      <c r="I43" s="136">
        <v>143</v>
      </c>
    </row>
    <row r="44" spans="2:9">
      <c r="B44" s="49" t="s">
        <v>29</v>
      </c>
      <c r="C44" s="50"/>
      <c r="D44" s="127">
        <v>121.8</v>
      </c>
      <c r="E44" s="128">
        <v>129.9</v>
      </c>
      <c r="F44" s="128">
        <v>138</v>
      </c>
      <c r="G44" s="129">
        <v>152</v>
      </c>
      <c r="H44" s="134">
        <v>164</v>
      </c>
      <c r="I44" s="137">
        <v>161</v>
      </c>
    </row>
    <row r="45" spans="2:9" ht="18.5" thickBot="1">
      <c r="B45" s="51" t="s">
        <v>30</v>
      </c>
      <c r="C45" s="52"/>
      <c r="D45" s="130">
        <v>15.5</v>
      </c>
      <c r="E45" s="131">
        <v>17</v>
      </c>
      <c r="F45" s="131">
        <v>19.5</v>
      </c>
      <c r="G45" s="132">
        <v>19.8</v>
      </c>
      <c r="H45" s="135">
        <v>21</v>
      </c>
      <c r="I45" s="138">
        <v>21</v>
      </c>
    </row>
    <row r="46" spans="2:9" ht="18.5" thickTop="1"/>
    <row r="47" spans="2:9">
      <c r="B47" s="15"/>
      <c r="C47" s="16"/>
      <c r="D47" s="16"/>
      <c r="E47" s="16"/>
      <c r="F47" s="16"/>
      <c r="G47" s="16"/>
      <c r="H47" s="16"/>
      <c r="I47" s="16"/>
    </row>
    <row r="48" spans="2:9">
      <c r="B48" s="16"/>
      <c r="C48" s="16"/>
      <c r="D48" s="16"/>
      <c r="E48" s="16"/>
      <c r="F48" s="16"/>
      <c r="G48" s="16"/>
      <c r="H48" s="16"/>
      <c r="I48" s="16"/>
    </row>
    <row r="49" spans="3:3">
      <c r="C49" s="17"/>
    </row>
    <row r="50" spans="3:3">
      <c r="C50" s="17"/>
    </row>
  </sheetData>
  <mergeCells count="6">
    <mergeCell ref="I33:I34"/>
    <mergeCell ref="D33:D34"/>
    <mergeCell ref="E33:E34"/>
    <mergeCell ref="F33:F34"/>
    <mergeCell ref="G33:G34"/>
    <mergeCell ref="H33:H34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408F-F851-486F-99EC-D5C885374CC0}">
  <sheetPr>
    <pageSetUpPr fitToPage="1"/>
  </sheetPr>
  <dimension ref="A1:I44"/>
  <sheetViews>
    <sheetView zoomScale="80" zoomScaleNormal="80" workbookViewId="0">
      <selection activeCell="H27" sqref="H27"/>
    </sheetView>
  </sheetViews>
  <sheetFormatPr defaultRowHeight="18"/>
  <cols>
    <col min="1" max="1" width="2.33203125" customWidth="1"/>
    <col min="2" max="2" width="2.83203125" customWidth="1"/>
    <col min="3" max="3" width="44.4140625" bestFit="1" customWidth="1"/>
    <col min="4" max="9" width="10.58203125" customWidth="1"/>
    <col min="10" max="10" width="9.58203125" customWidth="1"/>
  </cols>
  <sheetData>
    <row r="1" spans="1:9" ht="11" customHeight="1"/>
    <row r="2" spans="1:9" ht="22.5">
      <c r="B2" s="10"/>
    </row>
    <row r="4" spans="1:9">
      <c r="I4" s="7"/>
    </row>
    <row r="5" spans="1:9">
      <c r="B5" s="94"/>
      <c r="C5" s="94"/>
      <c r="D5" s="94"/>
      <c r="I5" s="95"/>
    </row>
    <row r="6" spans="1:9">
      <c r="B6" s="94"/>
      <c r="C6" s="94"/>
      <c r="D6" s="94"/>
      <c r="I6" s="1"/>
    </row>
    <row r="7" spans="1:9">
      <c r="A7" s="18"/>
      <c r="B7" s="18"/>
      <c r="C7" s="18"/>
      <c r="D7" s="18"/>
      <c r="E7" s="18"/>
      <c r="I7" s="1" t="s">
        <v>18</v>
      </c>
    </row>
    <row r="8" spans="1:9" ht="20.5" thickBot="1">
      <c r="A8" s="18"/>
      <c r="B8" s="117" t="s">
        <v>93</v>
      </c>
      <c r="C8" s="18"/>
      <c r="D8" s="18"/>
      <c r="E8" s="18"/>
      <c r="I8" s="1" t="s">
        <v>19</v>
      </c>
    </row>
    <row r="9" spans="1:9" ht="18.5" thickTop="1">
      <c r="B9" s="2"/>
      <c r="C9" s="11"/>
      <c r="D9" s="13"/>
      <c r="E9" s="4"/>
      <c r="F9" s="4"/>
      <c r="G9" s="8"/>
      <c r="H9" s="104"/>
      <c r="I9" s="105" t="s">
        <v>14</v>
      </c>
    </row>
    <row r="10" spans="1:9">
      <c r="B10" s="3"/>
      <c r="C10" s="12"/>
      <c r="D10" s="14" t="s">
        <v>82</v>
      </c>
      <c r="E10" s="5" t="s">
        <v>83</v>
      </c>
      <c r="F10" s="5" t="s">
        <v>84</v>
      </c>
      <c r="G10" s="9" t="s">
        <v>85</v>
      </c>
      <c r="H10" s="106" t="s">
        <v>86</v>
      </c>
      <c r="I10" s="107" t="s">
        <v>87</v>
      </c>
    </row>
    <row r="11" spans="1:9">
      <c r="B11" s="53" t="s">
        <v>32</v>
      </c>
      <c r="C11" s="54"/>
      <c r="D11" s="24">
        <v>67520</v>
      </c>
      <c r="E11" s="25">
        <v>85703</v>
      </c>
      <c r="F11" s="25">
        <v>87771</v>
      </c>
      <c r="G11" s="26">
        <v>80192</v>
      </c>
      <c r="H11" s="98">
        <v>72918</v>
      </c>
      <c r="I11" s="27">
        <v>76000</v>
      </c>
    </row>
    <row r="12" spans="1:9">
      <c r="B12" s="62" t="s">
        <v>33</v>
      </c>
      <c r="C12" s="63"/>
      <c r="D12" s="28">
        <v>-5.2999999999999999E-2</v>
      </c>
      <c r="E12" s="29">
        <v>0.26900000000000002</v>
      </c>
      <c r="F12" s="29">
        <v>2.4E-2</v>
      </c>
      <c r="G12" s="30">
        <v>-8.6349705483588002E-2</v>
      </c>
      <c r="H12" s="97">
        <f>(H11/G11)-1</f>
        <v>-9.0707302474062224E-2</v>
      </c>
      <c r="I12" s="31">
        <f>(I11/H11)-1</f>
        <v>4.2266655695438748E-2</v>
      </c>
    </row>
    <row r="13" spans="1:9">
      <c r="B13" s="57"/>
      <c r="C13" s="58" t="s">
        <v>34</v>
      </c>
      <c r="D13" s="24">
        <v>55147</v>
      </c>
      <c r="E13" s="25">
        <v>69039</v>
      </c>
      <c r="F13" s="25">
        <v>72927</v>
      </c>
      <c r="G13" s="26">
        <v>65668</v>
      </c>
      <c r="H13" s="98">
        <v>58379</v>
      </c>
      <c r="I13" s="32">
        <v>62000</v>
      </c>
    </row>
    <row r="14" spans="1:9">
      <c r="B14" s="57"/>
      <c r="C14" s="59" t="s">
        <v>78</v>
      </c>
      <c r="D14" s="28">
        <v>-3.3000000000000002E-2</v>
      </c>
      <c r="E14" s="29">
        <v>0.252</v>
      </c>
      <c r="F14" s="29">
        <v>5.1999999999999998E-2</v>
      </c>
      <c r="G14" s="30">
        <v>-9.9537894058442045E-2</v>
      </c>
      <c r="H14" s="97">
        <f>(H13/G13)-1</f>
        <v>-0.1109977462386551</v>
      </c>
      <c r="I14" s="31">
        <f>(I13/H13)-1</f>
        <v>6.2025728429743632E-2</v>
      </c>
    </row>
    <row r="15" spans="1:9">
      <c r="B15" s="57"/>
      <c r="C15" s="58" t="s">
        <v>35</v>
      </c>
      <c r="D15" s="24">
        <v>9112</v>
      </c>
      <c r="E15" s="25">
        <v>11380</v>
      </c>
      <c r="F15" s="25">
        <v>10450</v>
      </c>
      <c r="G15" s="26">
        <v>9540</v>
      </c>
      <c r="H15" s="98">
        <v>9729</v>
      </c>
      <c r="I15" s="32">
        <v>9100</v>
      </c>
    </row>
    <row r="16" spans="1:9">
      <c r="B16" s="57"/>
      <c r="C16" s="59" t="s">
        <v>37</v>
      </c>
      <c r="D16" s="28">
        <v>-5.5E-2</v>
      </c>
      <c r="E16" s="29">
        <v>0.249</v>
      </c>
      <c r="F16" s="29">
        <v>-5.6000000000000001E-2</v>
      </c>
      <c r="G16" s="30">
        <v>-8.7081339712918648E-2</v>
      </c>
      <c r="H16" s="97">
        <f>(H15/G15)-1</f>
        <v>1.9811320754717032E-2</v>
      </c>
      <c r="I16" s="31">
        <f>(I15/H15)-1</f>
        <v>-6.4652071127556776E-2</v>
      </c>
    </row>
    <row r="17" spans="2:9">
      <c r="B17" s="57"/>
      <c r="C17" s="58" t="s">
        <v>23</v>
      </c>
      <c r="D17" s="24">
        <v>3259</v>
      </c>
      <c r="E17" s="25">
        <v>5283</v>
      </c>
      <c r="F17" s="25">
        <v>4394</v>
      </c>
      <c r="G17" s="26">
        <v>4984</v>
      </c>
      <c r="H17" s="98">
        <v>4809</v>
      </c>
      <c r="I17" s="32">
        <v>4900</v>
      </c>
    </row>
    <row r="18" spans="2:9">
      <c r="B18" s="60"/>
      <c r="C18" s="61" t="s">
        <v>57</v>
      </c>
      <c r="D18" s="33">
        <v>-0.29199999999999998</v>
      </c>
      <c r="E18" s="34">
        <v>0.621</v>
      </c>
      <c r="F18" s="34">
        <v>-0.16800000000000001</v>
      </c>
      <c r="G18" s="35">
        <v>0.13427401001365502</v>
      </c>
      <c r="H18" s="111">
        <f>(H17/G17)-1</f>
        <v>-3.51123595505618E-2</v>
      </c>
      <c r="I18" s="103">
        <f>((I17/H17)-1)+0.001</f>
        <v>1.9922852983988437E-2</v>
      </c>
    </row>
    <row r="19" spans="2:9">
      <c r="B19" s="62" t="s">
        <v>36</v>
      </c>
      <c r="C19" s="64"/>
      <c r="D19" s="36">
        <v>3492</v>
      </c>
      <c r="E19" s="37">
        <v>6696</v>
      </c>
      <c r="F19" s="37">
        <v>5045</v>
      </c>
      <c r="G19" s="38">
        <v>3255</v>
      </c>
      <c r="H19" s="112">
        <v>316</v>
      </c>
      <c r="I19" s="39">
        <v>1500</v>
      </c>
    </row>
    <row r="20" spans="2:9">
      <c r="B20" s="62" t="s">
        <v>94</v>
      </c>
      <c r="C20" s="63"/>
      <c r="D20" s="28">
        <v>0.18</v>
      </c>
      <c r="E20" s="29">
        <v>0.91700000000000004</v>
      </c>
      <c r="F20" s="29">
        <v>-0.246</v>
      </c>
      <c r="G20" s="30">
        <v>-0.35480673934588702</v>
      </c>
      <c r="H20" s="97">
        <f>(H19/G19)-1</f>
        <v>-0.9029185867895545</v>
      </c>
      <c r="I20" s="31">
        <f>((I19/H19)-1)+0.001</f>
        <v>3.747835443037975</v>
      </c>
    </row>
    <row r="21" spans="2:9">
      <c r="B21" s="57"/>
      <c r="C21" s="58" t="s">
        <v>34</v>
      </c>
      <c r="D21" s="24">
        <v>2241</v>
      </c>
      <c r="E21" s="25">
        <v>4862</v>
      </c>
      <c r="F21" s="25">
        <v>3857</v>
      </c>
      <c r="G21" s="26">
        <v>2353</v>
      </c>
      <c r="H21" s="98">
        <v>-701</v>
      </c>
      <c r="I21" s="32">
        <v>570</v>
      </c>
    </row>
    <row r="22" spans="2:9">
      <c r="B22" s="57"/>
      <c r="C22" s="59" t="s">
        <v>78</v>
      </c>
      <c r="D22" s="28">
        <v>0.23499999999999999</v>
      </c>
      <c r="E22" s="29">
        <v>1.17</v>
      </c>
      <c r="F22" s="29">
        <v>-0.20399999999999999</v>
      </c>
      <c r="G22" s="30">
        <v>-0.38994036816178379</v>
      </c>
      <c r="H22" s="139" t="s">
        <v>88</v>
      </c>
      <c r="I22" s="31">
        <f>(I21/H21)-1</f>
        <v>-1.8131241084165479</v>
      </c>
    </row>
    <row r="23" spans="2:9">
      <c r="B23" s="57"/>
      <c r="C23" s="58" t="s">
        <v>35</v>
      </c>
      <c r="D23" s="24">
        <v>1291</v>
      </c>
      <c r="E23" s="25">
        <v>1765</v>
      </c>
      <c r="F23" s="25">
        <v>1166</v>
      </c>
      <c r="G23" s="26">
        <v>753</v>
      </c>
      <c r="H23" s="98">
        <v>859</v>
      </c>
      <c r="I23" s="32">
        <v>750</v>
      </c>
    </row>
    <row r="24" spans="2:9">
      <c r="B24" s="57"/>
      <c r="C24" s="59" t="s">
        <v>37</v>
      </c>
      <c r="D24" s="28">
        <v>0.14799999999999999</v>
      </c>
      <c r="E24" s="29">
        <v>0.36699999999999999</v>
      </c>
      <c r="F24" s="29">
        <v>-0.34499999999999997</v>
      </c>
      <c r="G24" s="30">
        <v>-0.35420240137221271</v>
      </c>
      <c r="H24" s="97">
        <f>(H23/G23)-1-0.001</f>
        <v>0.13977025232403728</v>
      </c>
      <c r="I24" s="31">
        <f>(I23/H23)-1</f>
        <v>-0.12689173457508729</v>
      </c>
    </row>
    <row r="25" spans="2:9">
      <c r="B25" s="57"/>
      <c r="C25" s="58" t="s">
        <v>23</v>
      </c>
      <c r="D25" s="24">
        <v>49</v>
      </c>
      <c r="E25" s="25">
        <v>115</v>
      </c>
      <c r="F25" s="25">
        <v>143</v>
      </c>
      <c r="G25" s="26">
        <v>246</v>
      </c>
      <c r="H25" s="98">
        <v>236</v>
      </c>
      <c r="I25" s="32">
        <v>250</v>
      </c>
    </row>
    <row r="26" spans="2:9" ht="18.5" thickBot="1">
      <c r="B26" s="60"/>
      <c r="C26" s="61" t="s">
        <v>57</v>
      </c>
      <c r="D26" s="33">
        <v>-0.65300000000000002</v>
      </c>
      <c r="E26" s="34">
        <v>1.3360000000000001</v>
      </c>
      <c r="F26" s="34">
        <v>0.24299999999999999</v>
      </c>
      <c r="G26" s="35">
        <v>0.7212797202797202</v>
      </c>
      <c r="H26" s="113">
        <f>(H25/G25)-1</f>
        <v>-4.065040650406504E-2</v>
      </c>
      <c r="I26" s="103">
        <f>(I25/H25)-1</f>
        <v>5.9322033898305149E-2</v>
      </c>
    </row>
    <row r="27" spans="2:9" ht="18.5" thickTop="1"/>
    <row r="28" spans="2:9">
      <c r="I28" s="1" t="s">
        <v>18</v>
      </c>
    </row>
    <row r="29" spans="2:9" ht="20.5" thickBot="1">
      <c r="B29" s="102" t="s">
        <v>60</v>
      </c>
      <c r="I29" s="1" t="s">
        <v>19</v>
      </c>
    </row>
    <row r="30" spans="2:9" ht="18.5" thickTop="1">
      <c r="B30" s="2"/>
      <c r="C30" s="11"/>
      <c r="D30" s="13"/>
      <c r="E30" s="4"/>
      <c r="F30" s="4"/>
      <c r="G30" s="8"/>
      <c r="H30" s="104"/>
      <c r="I30" s="105" t="s">
        <v>14</v>
      </c>
    </row>
    <row r="31" spans="2:9">
      <c r="B31" s="3"/>
      <c r="C31" s="12"/>
      <c r="D31" s="14" t="s">
        <v>82</v>
      </c>
      <c r="E31" s="5" t="s">
        <v>83</v>
      </c>
      <c r="F31" s="5" t="s">
        <v>84</v>
      </c>
      <c r="G31" s="9" t="s">
        <v>85</v>
      </c>
      <c r="H31" s="106" t="s">
        <v>86</v>
      </c>
      <c r="I31" s="107" t="s">
        <v>87</v>
      </c>
    </row>
    <row r="32" spans="2:9">
      <c r="B32" s="65" t="s">
        <v>38</v>
      </c>
      <c r="C32" s="54"/>
      <c r="D32" s="24">
        <v>22726</v>
      </c>
      <c r="E32" s="25">
        <v>31251</v>
      </c>
      <c r="F32" s="25">
        <v>32649</v>
      </c>
      <c r="G32" s="26">
        <v>27604</v>
      </c>
      <c r="H32" s="98">
        <v>20367</v>
      </c>
      <c r="I32" s="108">
        <v>22580</v>
      </c>
    </row>
    <row r="33" spans="2:9">
      <c r="B33" s="55" t="s">
        <v>42</v>
      </c>
      <c r="C33" s="56"/>
      <c r="D33" s="28">
        <v>-6.6000000000000003E-2</v>
      </c>
      <c r="E33" s="29">
        <v>0.375</v>
      </c>
      <c r="F33" s="29">
        <v>4.4999999999999998E-2</v>
      </c>
      <c r="G33" s="30">
        <v>-0.15452234371649975</v>
      </c>
      <c r="H33" s="97">
        <f>(H32/G32)-1</f>
        <v>-0.26217214896391827</v>
      </c>
      <c r="I33" s="109">
        <f>(I32/H32)-1</f>
        <v>0.10865615947365836</v>
      </c>
    </row>
    <row r="34" spans="2:9">
      <c r="B34" s="57"/>
      <c r="C34" s="58" t="s">
        <v>40</v>
      </c>
      <c r="D34" s="24">
        <v>3767</v>
      </c>
      <c r="E34" s="25">
        <v>4458</v>
      </c>
      <c r="F34" s="25">
        <v>4867</v>
      </c>
      <c r="G34" s="26">
        <v>4864</v>
      </c>
      <c r="H34" s="98">
        <v>4335</v>
      </c>
      <c r="I34" s="108">
        <v>5100</v>
      </c>
    </row>
    <row r="35" spans="2:9">
      <c r="B35" s="57"/>
      <c r="C35" s="59" t="s">
        <v>6</v>
      </c>
      <c r="D35" s="28">
        <v>-1.2999999999999999E-2</v>
      </c>
      <c r="E35" s="29">
        <v>0.183</v>
      </c>
      <c r="F35" s="29">
        <v>9.1999999999999998E-2</v>
      </c>
      <c r="G35" s="30">
        <v>-6.1639613725084086E-4</v>
      </c>
      <c r="H35" s="97">
        <f>(H34/G34)-1</f>
        <v>-0.10875822368421051</v>
      </c>
      <c r="I35" s="109">
        <f>(I34/H34)-1</f>
        <v>0.17647058823529416</v>
      </c>
    </row>
    <row r="36" spans="2:9">
      <c r="B36" s="57"/>
      <c r="C36" s="58" t="s">
        <v>41</v>
      </c>
      <c r="D36" s="24">
        <v>18958</v>
      </c>
      <c r="E36" s="25">
        <v>26793</v>
      </c>
      <c r="F36" s="25">
        <v>27782</v>
      </c>
      <c r="G36" s="26">
        <v>22739</v>
      </c>
      <c r="H36" s="98">
        <v>16031</v>
      </c>
      <c r="I36" s="108">
        <v>17480</v>
      </c>
    </row>
    <row r="37" spans="2:9">
      <c r="B37" s="60"/>
      <c r="C37" s="61" t="s">
        <v>4</v>
      </c>
      <c r="D37" s="33">
        <v>-7.4999999999999997E-2</v>
      </c>
      <c r="E37" s="34">
        <v>0.41299999999999998</v>
      </c>
      <c r="F37" s="34">
        <v>3.6999999999999998E-2</v>
      </c>
      <c r="G37" s="35">
        <v>-0.18052040889784748</v>
      </c>
      <c r="H37" s="111">
        <f>(H36/G36)-1+0.001</f>
        <v>-0.29399978011346151</v>
      </c>
      <c r="I37" s="110">
        <f>(I36/H36)-1-0.001</f>
        <v>8.9387374461979863E-2</v>
      </c>
    </row>
    <row r="38" spans="2:9">
      <c r="B38" s="65" t="s">
        <v>39</v>
      </c>
      <c r="C38" s="54"/>
      <c r="D38" s="24">
        <v>11489</v>
      </c>
      <c r="E38" s="25">
        <v>14165</v>
      </c>
      <c r="F38" s="25">
        <v>15505</v>
      </c>
      <c r="G38" s="26">
        <v>13706</v>
      </c>
      <c r="H38" s="98">
        <v>13794</v>
      </c>
      <c r="I38" s="108">
        <v>15040</v>
      </c>
    </row>
    <row r="39" spans="2:9">
      <c r="B39" s="55" t="s">
        <v>43</v>
      </c>
      <c r="C39" s="56"/>
      <c r="D39" s="28">
        <v>0.28100000000000003</v>
      </c>
      <c r="E39" s="29">
        <v>0.23300000000000001</v>
      </c>
      <c r="F39" s="29">
        <v>9.5000000000000001E-2</v>
      </c>
      <c r="G39" s="30">
        <v>-0.11602708803611739</v>
      </c>
      <c r="H39" s="97">
        <f>(H38/G38)-1</f>
        <v>6.4205457463883953E-3</v>
      </c>
      <c r="I39" s="109">
        <f>(I38/H38)-1</f>
        <v>9.0329128606640552E-2</v>
      </c>
    </row>
    <row r="40" spans="2:9">
      <c r="B40" s="57"/>
      <c r="C40" s="58" t="s">
        <v>40</v>
      </c>
      <c r="D40" s="24">
        <v>3254</v>
      </c>
      <c r="E40" s="25">
        <v>4048</v>
      </c>
      <c r="F40" s="25">
        <v>3283</v>
      </c>
      <c r="G40" s="26">
        <v>2756</v>
      </c>
      <c r="H40" s="98">
        <v>2864</v>
      </c>
      <c r="I40" s="108">
        <v>3270</v>
      </c>
    </row>
    <row r="41" spans="2:9">
      <c r="B41" s="57"/>
      <c r="C41" s="59" t="s">
        <v>6</v>
      </c>
      <c r="D41" s="28">
        <v>0.34</v>
      </c>
      <c r="E41" s="29">
        <v>0.24399999999999999</v>
      </c>
      <c r="F41" s="29">
        <v>-0.189</v>
      </c>
      <c r="G41" s="30">
        <v>-0.16052391105696007</v>
      </c>
      <c r="H41" s="97">
        <f>(H40/G40)-1</f>
        <v>3.9187227866473107E-2</v>
      </c>
      <c r="I41" s="109">
        <f>(I40/H40)-1</f>
        <v>0.14175977653631278</v>
      </c>
    </row>
    <row r="42" spans="2:9">
      <c r="B42" s="57"/>
      <c r="C42" s="58" t="s">
        <v>41</v>
      </c>
      <c r="D42" s="24">
        <v>8234</v>
      </c>
      <c r="E42" s="25">
        <v>10116</v>
      </c>
      <c r="F42" s="25">
        <v>12221</v>
      </c>
      <c r="G42" s="26">
        <v>10950</v>
      </c>
      <c r="H42" s="98">
        <v>10930</v>
      </c>
      <c r="I42" s="108">
        <v>11770</v>
      </c>
    </row>
    <row r="43" spans="2:9" ht="18.5" thickBot="1">
      <c r="B43" s="60"/>
      <c r="C43" s="61" t="s">
        <v>4</v>
      </c>
      <c r="D43" s="33">
        <v>0.26</v>
      </c>
      <c r="E43" s="34">
        <v>0.22900000000000001</v>
      </c>
      <c r="F43" s="34">
        <v>0.20799999999999999</v>
      </c>
      <c r="G43" s="35">
        <v>-0.10400130922183126</v>
      </c>
      <c r="H43" s="113">
        <f>(H42/G42)-1</f>
        <v>-1.8264840182647957E-3</v>
      </c>
      <c r="I43" s="110">
        <f>(I42/H42)-1</f>
        <v>7.6852698993595592E-2</v>
      </c>
    </row>
    <row r="44" spans="2:9" ht="18.5" thickTop="1"/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CE19-0F90-48A9-A4F9-6609EAE9F804}">
  <sheetPr>
    <pageSetUpPr fitToPage="1"/>
  </sheetPr>
  <dimension ref="B1:I40"/>
  <sheetViews>
    <sheetView topLeftCell="A25" zoomScale="80" zoomScaleNormal="80" workbookViewId="0">
      <selection activeCell="I40" sqref="I40"/>
    </sheetView>
  </sheetViews>
  <sheetFormatPr defaultRowHeight="18"/>
  <cols>
    <col min="1" max="1" width="2.33203125" customWidth="1"/>
    <col min="2" max="2" width="2.83203125" customWidth="1"/>
    <col min="3" max="3" width="37.33203125" customWidth="1"/>
    <col min="4" max="9" width="11.58203125" customWidth="1"/>
  </cols>
  <sheetData>
    <row r="1" spans="2:9" ht="8.5" customHeight="1"/>
    <row r="2" spans="2:9" ht="22.5">
      <c r="B2" s="10"/>
    </row>
    <row r="4" spans="2:9">
      <c r="I4" s="7"/>
    </row>
    <row r="5" spans="2:9">
      <c r="B5" s="94"/>
      <c r="C5" s="94"/>
      <c r="I5" s="95"/>
    </row>
    <row r="6" spans="2:9">
      <c r="B6" s="94"/>
      <c r="C6" s="94"/>
    </row>
    <row r="7" spans="2:9">
      <c r="H7" s="1" t="s">
        <v>44</v>
      </c>
    </row>
    <row r="8" spans="2:9" ht="20.5" thickBot="1">
      <c r="B8" s="102" t="s">
        <v>58</v>
      </c>
      <c r="H8" s="1" t="s">
        <v>45</v>
      </c>
    </row>
    <row r="9" spans="2:9" ht="18.5" thickTop="1">
      <c r="B9" s="2"/>
      <c r="C9" s="21"/>
      <c r="D9" s="20"/>
      <c r="E9" s="20"/>
      <c r="F9" s="20"/>
      <c r="G9" s="80"/>
      <c r="H9" s="104"/>
    </row>
    <row r="10" spans="2:9">
      <c r="B10" s="3"/>
      <c r="C10" s="22"/>
      <c r="D10" s="19" t="s">
        <v>82</v>
      </c>
      <c r="E10" s="19" t="s">
        <v>83</v>
      </c>
      <c r="F10" s="19" t="s">
        <v>84</v>
      </c>
      <c r="G10" s="81" t="s">
        <v>85</v>
      </c>
      <c r="H10" s="106" t="s">
        <v>15</v>
      </c>
    </row>
    <row r="11" spans="2:9" s="72" customFormat="1" ht="36.5" customHeight="1">
      <c r="B11" s="76"/>
      <c r="C11" s="73" t="s">
        <v>62</v>
      </c>
      <c r="D11" s="23">
        <v>38215</v>
      </c>
      <c r="E11" s="23">
        <v>46436</v>
      </c>
      <c r="F11" s="23">
        <v>48687</v>
      </c>
      <c r="G11" s="82">
        <v>49715</v>
      </c>
      <c r="H11" s="114">
        <v>48518</v>
      </c>
    </row>
    <row r="12" spans="2:9" s="72" customFormat="1" ht="36.5" customHeight="1">
      <c r="B12" s="78"/>
      <c r="C12" s="74" t="s">
        <v>63</v>
      </c>
      <c r="D12" s="23">
        <v>19474</v>
      </c>
      <c r="E12" s="23">
        <v>22659</v>
      </c>
      <c r="F12" s="23">
        <v>19315</v>
      </c>
      <c r="G12" s="82">
        <v>18231</v>
      </c>
      <c r="H12" s="114">
        <v>13300</v>
      </c>
    </row>
    <row r="13" spans="2:9" s="72" customFormat="1" ht="36.5" customHeight="1">
      <c r="B13" s="79"/>
      <c r="C13" s="73" t="s">
        <v>64</v>
      </c>
      <c r="D13" s="23">
        <v>22484</v>
      </c>
      <c r="E13" s="23">
        <v>21955</v>
      </c>
      <c r="F13" s="23">
        <v>22130</v>
      </c>
      <c r="G13" s="82">
        <v>23822</v>
      </c>
      <c r="H13" s="114">
        <v>25472</v>
      </c>
    </row>
    <row r="14" spans="2:9" s="72" customFormat="1" ht="36.5" customHeight="1">
      <c r="B14" s="79"/>
      <c r="C14" s="74" t="s">
        <v>73</v>
      </c>
      <c r="D14" s="23">
        <v>13388</v>
      </c>
      <c r="E14" s="23">
        <v>13331</v>
      </c>
      <c r="F14" s="23">
        <v>13535</v>
      </c>
      <c r="G14" s="82">
        <v>13857</v>
      </c>
      <c r="H14" s="114">
        <v>15008</v>
      </c>
    </row>
    <row r="15" spans="2:9" s="72" customFormat="1" ht="36.5" customHeight="1">
      <c r="B15" s="79"/>
      <c r="C15" s="75" t="s">
        <v>46</v>
      </c>
      <c r="D15" s="23">
        <v>680</v>
      </c>
      <c r="E15" s="23">
        <v>636</v>
      </c>
      <c r="F15" s="23">
        <v>610</v>
      </c>
      <c r="G15" s="82">
        <v>596</v>
      </c>
      <c r="H15" s="114">
        <v>492</v>
      </c>
    </row>
    <row r="16" spans="2:9" s="72" customFormat="1" ht="36.5" customHeight="1">
      <c r="B16" s="77"/>
      <c r="C16" s="74" t="s">
        <v>65</v>
      </c>
      <c r="D16" s="23">
        <v>8416</v>
      </c>
      <c r="E16" s="23">
        <v>7986</v>
      </c>
      <c r="F16" s="23">
        <v>7984</v>
      </c>
      <c r="G16" s="82">
        <v>9368</v>
      </c>
      <c r="H16" s="114">
        <v>9972</v>
      </c>
    </row>
    <row r="17" spans="2:9" s="72" customFormat="1" ht="36.5" customHeight="1">
      <c r="B17" s="147" t="s">
        <v>66</v>
      </c>
      <c r="C17" s="148"/>
      <c r="D17" s="23">
        <v>60699</v>
      </c>
      <c r="E17" s="23">
        <v>68391</v>
      </c>
      <c r="F17" s="23">
        <v>70818</v>
      </c>
      <c r="G17" s="82">
        <v>73538</v>
      </c>
      <c r="H17" s="114">
        <v>73991</v>
      </c>
    </row>
    <row r="18" spans="2:9" s="72" customFormat="1" ht="36.5" customHeight="1">
      <c r="B18" s="76"/>
      <c r="C18" s="73" t="s">
        <v>67</v>
      </c>
      <c r="D18" s="23">
        <v>17096</v>
      </c>
      <c r="E18" s="23">
        <v>20572</v>
      </c>
      <c r="F18" s="23">
        <v>19357</v>
      </c>
      <c r="G18" s="82">
        <v>18303</v>
      </c>
      <c r="H18" s="114">
        <v>17475</v>
      </c>
    </row>
    <row r="19" spans="2:9" s="72" customFormat="1" ht="36.5" customHeight="1">
      <c r="B19" s="79"/>
      <c r="C19" s="74" t="s">
        <v>76</v>
      </c>
      <c r="D19" s="23">
        <v>6060</v>
      </c>
      <c r="E19" s="23">
        <v>5895</v>
      </c>
      <c r="F19" s="23">
        <v>5217</v>
      </c>
      <c r="G19" s="82">
        <v>5197</v>
      </c>
      <c r="H19" s="114">
        <v>5562</v>
      </c>
    </row>
    <row r="20" spans="2:9" s="72" customFormat="1" ht="36.5" customHeight="1">
      <c r="B20" s="79"/>
      <c r="C20" s="73" t="s">
        <v>68</v>
      </c>
      <c r="D20" s="23">
        <v>15668</v>
      </c>
      <c r="E20" s="23">
        <v>14259</v>
      </c>
      <c r="F20" s="23">
        <v>12999</v>
      </c>
      <c r="G20" s="82">
        <v>12093</v>
      </c>
      <c r="H20" s="114">
        <v>11973</v>
      </c>
    </row>
    <row r="21" spans="2:9" s="72" customFormat="1" ht="36.5" customHeight="1">
      <c r="B21" s="77"/>
      <c r="C21" s="74" t="s">
        <v>77</v>
      </c>
      <c r="D21" s="23">
        <v>5384</v>
      </c>
      <c r="E21" s="23">
        <v>4396</v>
      </c>
      <c r="F21" s="23">
        <v>3709</v>
      </c>
      <c r="G21" s="82">
        <v>2921</v>
      </c>
      <c r="H21" s="114">
        <v>2884</v>
      </c>
    </row>
    <row r="22" spans="2:9" s="72" customFormat="1" ht="36.5" customHeight="1">
      <c r="B22" s="147" t="s">
        <v>69</v>
      </c>
      <c r="C22" s="148"/>
      <c r="D22" s="23">
        <v>32765</v>
      </c>
      <c r="E22" s="23">
        <v>34831</v>
      </c>
      <c r="F22" s="23">
        <v>32357</v>
      </c>
      <c r="G22" s="82">
        <v>30396</v>
      </c>
      <c r="H22" s="114">
        <v>29449</v>
      </c>
    </row>
    <row r="23" spans="2:9" s="72" customFormat="1" ht="36.5" customHeight="1">
      <c r="B23" s="147" t="s">
        <v>70</v>
      </c>
      <c r="C23" s="148"/>
      <c r="D23" s="23">
        <v>27934</v>
      </c>
      <c r="E23" s="23">
        <v>33559</v>
      </c>
      <c r="F23" s="23">
        <v>38461</v>
      </c>
      <c r="G23" s="82">
        <v>43141</v>
      </c>
      <c r="H23" s="114">
        <v>44541</v>
      </c>
    </row>
    <row r="24" spans="2:9" s="72" customFormat="1" ht="36.5" customHeight="1" thickBot="1">
      <c r="B24" s="147" t="s">
        <v>75</v>
      </c>
      <c r="C24" s="148"/>
      <c r="D24" s="23">
        <v>60699</v>
      </c>
      <c r="E24" s="23">
        <v>68391</v>
      </c>
      <c r="F24" s="23">
        <v>70818</v>
      </c>
      <c r="G24" s="82">
        <v>73538</v>
      </c>
      <c r="H24" s="115">
        <v>73991</v>
      </c>
    </row>
    <row r="25" spans="2:9" ht="10.5" customHeight="1" thickTop="1"/>
    <row r="26" spans="2:9">
      <c r="H26" s="1" t="s">
        <v>44</v>
      </c>
    </row>
    <row r="27" spans="2:9" ht="20.5" thickBot="1">
      <c r="B27" s="102" t="s">
        <v>59</v>
      </c>
      <c r="H27" s="1" t="s">
        <v>45</v>
      </c>
    </row>
    <row r="28" spans="2:9" ht="18.5" thickTop="1">
      <c r="B28" s="2"/>
      <c r="C28" s="21"/>
      <c r="D28" s="20"/>
      <c r="E28" s="20"/>
      <c r="F28" s="20"/>
      <c r="G28" s="80"/>
      <c r="H28" s="104"/>
    </row>
    <row r="29" spans="2:9">
      <c r="B29" s="3"/>
      <c r="C29" s="22"/>
      <c r="D29" s="19" t="s">
        <v>82</v>
      </c>
      <c r="E29" s="19" t="s">
        <v>83</v>
      </c>
      <c r="F29" s="19" t="s">
        <v>84</v>
      </c>
      <c r="G29" s="81" t="s">
        <v>85</v>
      </c>
      <c r="H29" s="106" t="s">
        <v>15</v>
      </c>
      <c r="I29" s="18"/>
    </row>
    <row r="30" spans="2:9" ht="36.5" customHeight="1">
      <c r="B30" s="147" t="s">
        <v>47</v>
      </c>
      <c r="C30" s="148"/>
      <c r="D30" s="23">
        <v>4942</v>
      </c>
      <c r="E30" s="23">
        <v>5082</v>
      </c>
      <c r="F30" s="23">
        <v>-613</v>
      </c>
      <c r="G30" s="82">
        <v>1442</v>
      </c>
      <c r="H30" s="114">
        <v>-1698</v>
      </c>
      <c r="I30" s="18"/>
    </row>
    <row r="31" spans="2:9" ht="36.5" customHeight="1">
      <c r="B31" s="147" t="s">
        <v>71</v>
      </c>
      <c r="C31" s="148"/>
      <c r="D31" s="23">
        <v>-899</v>
      </c>
      <c r="E31" s="23">
        <v>-877</v>
      </c>
      <c r="F31" s="23">
        <v>-1364</v>
      </c>
      <c r="G31" s="82">
        <v>-943</v>
      </c>
      <c r="H31" s="114">
        <v>-2366</v>
      </c>
      <c r="I31" s="18"/>
    </row>
    <row r="32" spans="2:9" ht="36.5" customHeight="1">
      <c r="B32" s="147" t="s">
        <v>48</v>
      </c>
      <c r="C32" s="148"/>
      <c r="D32" s="23">
        <v>4803</v>
      </c>
      <c r="E32" s="23">
        <v>-1800</v>
      </c>
      <c r="F32" s="23">
        <v>-2267</v>
      </c>
      <c r="G32" s="82">
        <v>-1844</v>
      </c>
      <c r="H32" s="114">
        <v>-957</v>
      </c>
      <c r="I32" s="18"/>
    </row>
    <row r="33" spans="2:9" ht="36.5" customHeight="1" thickBot="1">
      <c r="B33" s="147" t="s">
        <v>49</v>
      </c>
      <c r="C33" s="148"/>
      <c r="D33" s="23">
        <v>18417</v>
      </c>
      <c r="E33" s="23">
        <v>21489</v>
      </c>
      <c r="F33" s="23">
        <v>17975</v>
      </c>
      <c r="G33" s="82">
        <v>17064</v>
      </c>
      <c r="H33" s="115">
        <v>12466</v>
      </c>
      <c r="I33" s="123"/>
    </row>
    <row r="34" spans="2:9" ht="9.5" customHeight="1" thickTop="1">
      <c r="I34" s="18"/>
    </row>
    <row r="35" spans="2:9" s="18" customFormat="1" ht="20.5" thickBot="1">
      <c r="B35" s="117" t="s">
        <v>61</v>
      </c>
      <c r="H35" s="118"/>
    </row>
    <row r="36" spans="2:9" ht="18.5" thickTop="1">
      <c r="B36" s="2"/>
      <c r="C36" s="21"/>
      <c r="D36" s="20"/>
      <c r="E36" s="20"/>
      <c r="F36" s="20"/>
      <c r="G36" s="80"/>
      <c r="H36" s="104"/>
      <c r="I36" s="105" t="s">
        <v>14</v>
      </c>
    </row>
    <row r="37" spans="2:9">
      <c r="B37" s="3"/>
      <c r="C37" s="22"/>
      <c r="D37" s="19" t="s">
        <v>82</v>
      </c>
      <c r="E37" s="19" t="s">
        <v>83</v>
      </c>
      <c r="F37" s="19" t="s">
        <v>84</v>
      </c>
      <c r="G37" s="81" t="s">
        <v>85</v>
      </c>
      <c r="H37" s="106" t="s">
        <v>86</v>
      </c>
      <c r="I37" s="107" t="s">
        <v>87</v>
      </c>
    </row>
    <row r="38" spans="2:9" ht="36.5" customHeight="1">
      <c r="B38" s="147" t="s">
        <v>72</v>
      </c>
      <c r="C38" s="148"/>
      <c r="D38" s="120">
        <v>55</v>
      </c>
      <c r="E38" s="120">
        <v>75</v>
      </c>
      <c r="F38" s="120">
        <v>85</v>
      </c>
      <c r="G38" s="121">
        <v>95</v>
      </c>
      <c r="H38" s="122">
        <v>95</v>
      </c>
      <c r="I38" s="140">
        <v>95</v>
      </c>
    </row>
    <row r="39" spans="2:9" ht="36.5" customHeight="1" thickBot="1">
      <c r="B39" s="149" t="s">
        <v>74</v>
      </c>
      <c r="C39" s="150"/>
      <c r="D39" s="83">
        <v>0.183</v>
      </c>
      <c r="E39" s="83">
        <v>0.128</v>
      </c>
      <c r="F39" s="83">
        <v>0.2</v>
      </c>
      <c r="G39" s="84">
        <v>0.29499999999999998</v>
      </c>
      <c r="H39" s="116">
        <v>2.0156000000000001</v>
      </c>
      <c r="I39" s="141">
        <v>1</v>
      </c>
    </row>
    <row r="40" spans="2:9" ht="18.5" thickTop="1"/>
  </sheetData>
  <mergeCells count="10">
    <mergeCell ref="B32:C32"/>
    <mergeCell ref="B33:C33"/>
    <mergeCell ref="B38:C38"/>
    <mergeCell ref="B39:C39"/>
    <mergeCell ref="B17:C17"/>
    <mergeCell ref="B22:C22"/>
    <mergeCell ref="B23:C23"/>
    <mergeCell ref="B24:C24"/>
    <mergeCell ref="B30:C30"/>
    <mergeCell ref="B31:C31"/>
  </mergeCells>
  <phoneticPr fontId="2"/>
  <pageMargins left="0.70866141732283472" right="0.51181102362204722" top="0.55118110236220474" bottom="0.55118110236220474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2025.3(1)</vt:lpstr>
      <vt:lpstr>2025.3(2)</vt:lpstr>
      <vt:lpstr>2025.3(3)</vt:lpstr>
      <vt:lpstr>'2025.3(1)'!Print_Area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 Hiroshi</dc:creator>
  <cp:lastModifiedBy>Tomoyuki Ogawa</cp:lastModifiedBy>
  <cp:lastPrinted>2025-05-14T08:04:14Z</cp:lastPrinted>
  <dcterms:created xsi:type="dcterms:W3CDTF">2015-06-05T18:19:34Z</dcterms:created>
  <dcterms:modified xsi:type="dcterms:W3CDTF">2025-05-15T04:41:20Z</dcterms:modified>
</cp:coreProperties>
</file>